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backupFile="1" codeName="ThisWorkbook"/>
  <bookViews>
    <workbookView xWindow="-150" yWindow="-240" windowWidth="15600" windowHeight="9930" activeTab="3"/>
  </bookViews>
  <sheets>
    <sheet name="Information Search" sheetId="8" r:id="rId1"/>
    <sheet name="Sheet2" sheetId="2" state="hidden" r:id="rId2"/>
    <sheet name="Evaluation" sheetId="10" r:id="rId3"/>
    <sheet name="Morse Code" sheetId="13" r:id="rId4"/>
  </sheets>
  <externalReferences>
    <externalReference r:id="rId5"/>
    <externalReference r:id="rId6"/>
  </externalReferences>
  <definedNames>
    <definedName name="_xlnm._FilterDatabase" localSheetId="2" hidden="1">Evaluation!$B$3:$J$33</definedName>
    <definedName name="_xlnm._FilterDatabase" localSheetId="0" hidden="1">'Information Search'!$B$3:$H$33</definedName>
    <definedName name="beta">'[1]Error Examples'!$D$2</definedName>
    <definedName name="code">[2]twoColumnLookup!$F$2:$F$9</definedName>
    <definedName name="exp">'[1]DoctorsData Datafile'!$D$2:$D$31</definedName>
    <definedName name="jan">[1]twoWayLookup!$D$2:$H$2</definedName>
    <definedName name="locks">[1]twoWayLookup!$G$1:$G$14</definedName>
    <definedName name="make">[2]twoColumnLookup!$B$1</definedName>
    <definedName name="MIX">[2]twoColumnLookup!$G$2:$G$9</definedName>
    <definedName name="model">[2]twoColumnLookup!$B$2</definedName>
    <definedName name="month">[1]twoWayLookup!$B$1</definedName>
    <definedName name="monthList">[1]twoWayLookup!$D$1:$D$14</definedName>
    <definedName name="product">[1]twoWayLookup!$B$2</definedName>
    <definedName name="productList">[1]twoWayLookup!$D$1:$H$1</definedName>
    <definedName name="range1">[2]twoColumnLookup!$D$2:$D$9</definedName>
    <definedName name="range2">[2]twoColumnLookup!$E$2:$E$9</definedName>
    <definedName name="specialty">'[1]DoctorsData Datafile'!$C$2:$C$31</definedName>
    <definedName name="table">[1]twoWayLookup!$D$1:$H$14</definedName>
  </definedNames>
  <calcPr calcId="145621"/>
  <webPublishing codePage="1252"/>
</workbook>
</file>

<file path=xl/calcChain.xml><?xml version="1.0" encoding="utf-8"?>
<calcChain xmlns="http://schemas.openxmlformats.org/spreadsheetml/2006/main">
  <c r="J23" i="13" l="1"/>
  <c r="K23" i="13"/>
  <c r="L23" i="13"/>
  <c r="M23" i="13"/>
  <c r="N23" i="13"/>
  <c r="O23" i="13"/>
  <c r="P23" i="13"/>
  <c r="Q23" i="13"/>
  <c r="R23" i="13"/>
  <c r="S23" i="13"/>
  <c r="T23" i="13"/>
  <c r="U23" i="13"/>
  <c r="V23" i="13"/>
  <c r="W23" i="13"/>
  <c r="X23" i="13"/>
  <c r="Y23" i="13"/>
  <c r="Z23" i="13"/>
  <c r="I23" i="13"/>
  <c r="I33" i="13"/>
  <c r="J16" i="13"/>
  <c r="K16" i="13"/>
  <c r="L16" i="13"/>
  <c r="M16" i="13"/>
  <c r="N16" i="13"/>
  <c r="O16" i="13"/>
  <c r="P16" i="13"/>
  <c r="Q16" i="13"/>
  <c r="R16" i="13"/>
  <c r="S16" i="13"/>
  <c r="T16" i="13"/>
  <c r="I16" i="13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4" i="10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4" i="10"/>
  <c r="L18" i="8"/>
  <c r="L15" i="8"/>
  <c r="M12" i="8"/>
  <c r="L12" i="8"/>
  <c r="L9" i="8"/>
  <c r="L6" i="8"/>
  <c r="H5" i="8" l="1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4" i="8"/>
</calcChain>
</file>

<file path=xl/sharedStrings.xml><?xml version="1.0" encoding="utf-8"?>
<sst xmlns="http://schemas.openxmlformats.org/spreadsheetml/2006/main" count="380" uniqueCount="165">
  <si>
    <t>Category</t>
  </si>
  <si>
    <t>Massage</t>
  </si>
  <si>
    <t>Other</t>
  </si>
  <si>
    <t>Football Tickets</t>
  </si>
  <si>
    <t>Product</t>
  </si>
  <si>
    <t>Gift Certificate</t>
  </si>
  <si>
    <t>Restaurant Gift Certificate</t>
  </si>
  <si>
    <t>Car Wash Card</t>
  </si>
  <si>
    <t>Automotive Gift Certificate</t>
  </si>
  <si>
    <t>10 pounds of Fresh Fish</t>
  </si>
  <si>
    <t>Movie Tickets + Popcorn</t>
  </si>
  <si>
    <t>Free Photography Sitting</t>
  </si>
  <si>
    <t>Service</t>
  </si>
  <si>
    <t>Fondue Set</t>
  </si>
  <si>
    <t>Yoga Class</t>
  </si>
  <si>
    <t>Web Site Services</t>
  </si>
  <si>
    <t>YMCA Swimming Lessons</t>
  </si>
  <si>
    <t>Laptop Computer</t>
  </si>
  <si>
    <t>Digital Camera</t>
  </si>
  <si>
    <t>Grocery Gift Certificate</t>
  </si>
  <si>
    <t>1-Year Free Coffee</t>
  </si>
  <si>
    <t>Gift Basket</t>
  </si>
  <si>
    <t>Toy Store Gift Certificate</t>
  </si>
  <si>
    <t>Zip Code</t>
  </si>
  <si>
    <t>Item Donated</t>
  </si>
  <si>
    <t>Floral Arrangement</t>
  </si>
  <si>
    <t>MP3 Player</t>
  </si>
  <si>
    <t>Gym Membership</t>
  </si>
  <si>
    <t>Equipment</t>
  </si>
  <si>
    <t>Hotel Accommodations</t>
  </si>
  <si>
    <t>Vickie Anderson</t>
  </si>
  <si>
    <t>Michael Anderson</t>
  </si>
  <si>
    <t>Natalie Barguno</t>
  </si>
  <si>
    <t>Dennis Boothe</t>
  </si>
  <si>
    <t>Benjamin Brown</t>
  </si>
  <si>
    <t>Emiko Francani</t>
  </si>
  <si>
    <t>Robert Hall</t>
  </si>
  <si>
    <t>Tara Huber</t>
  </si>
  <si>
    <t>Kevin Jackson</t>
  </si>
  <si>
    <t>Peggy Jackson</t>
  </si>
  <si>
    <t>Kim Jansen</t>
  </si>
  <si>
    <t>Kim Jones</t>
  </si>
  <si>
    <t>Kelly Kripton</t>
  </si>
  <si>
    <t>Kristen Kripton</t>
  </si>
  <si>
    <t>Larry Lopez</t>
  </si>
  <si>
    <t>George Martin</t>
  </si>
  <si>
    <t>Shelly Martin</t>
  </si>
  <si>
    <t>Catherine McCue</t>
  </si>
  <si>
    <t>Marion McMahon</t>
  </si>
  <si>
    <t>Robert McMahon</t>
  </si>
  <si>
    <t>Catherine McQuaide</t>
  </si>
  <si>
    <t>Anita Miller</t>
  </si>
  <si>
    <t>Huong Ngyun</t>
  </si>
  <si>
    <t>Ian Parker</t>
  </si>
  <si>
    <t>Huong Pham</t>
  </si>
  <si>
    <t>Donna Reed</t>
  </si>
  <si>
    <t>Dan Reed</t>
  </si>
  <si>
    <t>Jennifer Ward</t>
  </si>
  <si>
    <t>Bobby Wilcox</t>
  </si>
  <si>
    <t>Idelle Wilcox</t>
  </si>
  <si>
    <t>Full Name</t>
  </si>
  <si>
    <t>Donations List</t>
  </si>
  <si>
    <t>Greeley, CO</t>
  </si>
  <si>
    <t>Topeka, KS</t>
  </si>
  <si>
    <t>Phoenix, AZ</t>
  </si>
  <si>
    <t>Alva, OK</t>
  </si>
  <si>
    <t>Tucson, AZ</t>
  </si>
  <si>
    <t>Emporia, KS</t>
  </si>
  <si>
    <t>Denver, CO</t>
  </si>
  <si>
    <t>Omaha, NE</t>
  </si>
  <si>
    <t>Amarillo, TX</t>
  </si>
  <si>
    <t>Grand Junction, CO</t>
  </si>
  <si>
    <t>Oklahoma City, OK</t>
  </si>
  <si>
    <t>Dodge City, KS</t>
  </si>
  <si>
    <t>Fort Collins, CO</t>
  </si>
  <si>
    <t>Tulsa, OK</t>
  </si>
  <si>
    <t>Lincoln, NE</t>
  </si>
  <si>
    <t>Dallas, TX</t>
  </si>
  <si>
    <t>Lubbock, TX</t>
  </si>
  <si>
    <t>Colorado City, CO</t>
  </si>
  <si>
    <t>Dumas, TX</t>
  </si>
  <si>
    <t>Austin, TX</t>
  </si>
  <si>
    <t>Houston, TX</t>
  </si>
  <si>
    <t xml:space="preserve">City / State </t>
  </si>
  <si>
    <t>Quantity</t>
  </si>
  <si>
    <t>San Fransisco, CA</t>
  </si>
  <si>
    <t>Individual Value</t>
  </si>
  <si>
    <t>Total Value</t>
  </si>
  <si>
    <t>What is the average individual value of all donated Products?</t>
  </si>
  <si>
    <t>What did "Peggy Jackson" donated?</t>
  </si>
  <si>
    <t>Who donated the most expensive item? And what is it?</t>
  </si>
  <si>
    <t>Who donated this item?</t>
  </si>
  <si>
    <t>Did "Larry Lopez" donate more than "Robert Hall"?</t>
  </si>
  <si>
    <t>A</t>
  </si>
  <si>
    <t>B</t>
  </si>
  <si>
    <t>C</t>
  </si>
  <si>
    <t>D</t>
  </si>
  <si>
    <t>Classification</t>
  </si>
  <si>
    <t>Ind Value</t>
  </si>
  <si>
    <t>Low Value</t>
  </si>
  <si>
    <t>Moderate</t>
  </si>
  <si>
    <t>Good</t>
  </si>
  <si>
    <t>Generous</t>
  </si>
  <si>
    <t>Gifts Evaluation</t>
  </si>
  <si>
    <t>Playing with Morse Code</t>
  </si>
  <si>
    <t>Encoding table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</si>
  <si>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</si>
  <si>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</si>
  <si>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</si>
  <si>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</si>
  <si>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</si>
  <si>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</si>
  <si>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</si>
  <si>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</si>
  <si>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</si>
  <si>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</si>
  <si>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</si>
  <si>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</si>
  <si>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</si>
  <si>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</si>
  <si>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</si>
  <si>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</si>
  <si>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</si>
  <si>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</si>
  <si>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</si>
  <si>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</si>
  <si>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</si>
  <si>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</si>
  <si>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</si>
  <si>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</si>
  <si>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</si>
  <si>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</si>
  <si>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.-</t>
  </si>
  <si>
    <t>-…</t>
  </si>
  <si>
    <t>-.-.</t>
  </si>
  <si>
    <t>-..</t>
  </si>
  <si>
    <t>.</t>
  </si>
  <si>
    <t>..-.</t>
  </si>
  <si>
    <t>--.</t>
  </si>
  <si>
    <t>….</t>
  </si>
  <si>
    <t>..</t>
  </si>
  <si>
    <t>.---</t>
  </si>
  <si>
    <t>-.-</t>
  </si>
  <si>
    <t>.-..</t>
  </si>
  <si>
    <t>--</t>
  </si>
  <si>
    <t>-.</t>
  </si>
  <si>
    <t>---</t>
  </si>
  <si>
    <t>.--.</t>
  </si>
  <si>
    <t>--.-</t>
  </si>
  <si>
    <t>.-.</t>
  </si>
  <si>
    <t>…</t>
  </si>
  <si>
    <t>-</t>
  </si>
  <si>
    <t>..-</t>
  </si>
  <si>
    <t>…-</t>
  </si>
  <si>
    <t>.--</t>
  </si>
  <si>
    <t>-..-</t>
  </si>
  <si>
    <t>-.--</t>
  </si>
  <si>
    <t>--..</t>
  </si>
  <si>
    <t>Decode the following message:</t>
  </si>
  <si>
    <t>Encode your name:</t>
  </si>
  <si>
    <t>What is the ind value of the cheapest item?</t>
  </si>
  <si>
    <t>Information Search</t>
  </si>
  <si>
    <t>What are the category and the quantity of the item donated by Kim Jones?</t>
  </si>
  <si>
    <t>Class</t>
  </si>
  <si>
    <t>Classes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</si>
</sst>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44" formatCode="_(&quot;$&quot;* #,##0.00_);_(&quot;$&quot;* \(#,##0.00\);_(&quot;$&quot;* &quot;-&quot;??_);_(@_)"/>
  </numFmts>
  <fonts count="31" x14ac:knownFonts="1">
    <font>
      <sz val="10"/>
      <name val="Arial"/>
    </font>
    <font>
      <sz val="11"/>
      <color theme="1"/>
      <name val="Lucida Sans Unicode"/>
      <family val="2"/>
      <scheme val="minor"/>
    </font>
    <font>
      <sz val="11"/>
      <color theme="1"/>
      <name val="Lucida Sans Unicode"/>
      <family val="2"/>
      <scheme val="minor"/>
    </font>
    <font>
      <sz val="10"/>
      <color theme="0"/>
      <name val="Arial"/>
      <family val="2"/>
    </font>
    <font>
      <sz val="10"/>
      <color theme="3" tint="-0.249977111117893"/>
      <name val="Arial"/>
      <family val="2"/>
    </font>
    <font>
      <sz val="10"/>
      <name val="Arial"/>
      <family val="2"/>
    </font>
    <font>
      <sz val="10"/>
      <color theme="3" tint="-0.249977111117893"/>
      <name val="Bell MT"/>
      <family val="1"/>
    </font>
    <font>
      <sz val="10"/>
      <name val="Bell MT"/>
      <family val="1"/>
    </font>
    <font>
      <b/>
      <sz val="9"/>
      <color theme="0"/>
      <name val="Lucida Sans Unicode"/>
      <family val="2"/>
      <scheme val="minor"/>
    </font>
    <font>
      <b/>
      <sz val="11"/>
      <color theme="3" tint="-0.249977111117893"/>
      <name val="Bell MT"/>
      <family val="1"/>
    </font>
    <font>
      <sz val="22"/>
      <color theme="5" tint="-0.499984740745262"/>
      <name val="Viner Hand ITC"/>
      <family val="4"/>
    </font>
    <font>
      <b/>
      <sz val="12"/>
      <color theme="3" tint="-0.249977111117893"/>
      <name val="Bell MT"/>
      <family val="1"/>
    </font>
    <font>
      <b/>
      <sz val="12"/>
      <color theme="0"/>
      <name val="Bell MT"/>
      <family val="1"/>
    </font>
    <font>
      <b/>
      <sz val="24"/>
      <color theme="5" tint="-0.499984740745262"/>
      <name val="Viner Hand ITC"/>
      <family val="4"/>
    </font>
    <font>
      <b/>
      <i/>
      <sz val="12"/>
      <color theme="0"/>
      <name val="Bell MT"/>
      <family val="1"/>
    </font>
    <font>
      <b/>
      <i/>
      <sz val="11"/>
      <color theme="0"/>
      <name val="Bell MT"/>
      <family val="1"/>
    </font>
    <font>
      <sz val="20"/>
      <color theme="5" tint="-0.499984740745262"/>
      <name val="Viner Hand ITC"/>
      <family val="4"/>
    </font>
    <font>
      <b/>
      <sz val="12"/>
      <color theme="5" tint="-0.249977111117893"/>
      <name val="Bell MT"/>
      <family val="1"/>
    </font>
    <font>
      <b/>
      <sz val="10"/>
      <color theme="5" tint="-0.249977111117893"/>
      <name val="Arial"/>
      <family val="2"/>
    </font>
    <font>
      <b/>
      <sz val="18"/>
      <color theme="3"/>
      <name val="Lucida Sans Unicode"/>
      <family val="2"/>
      <scheme val="major"/>
    </font>
    <font>
      <sz val="10"/>
      <color theme="5" tint="-0.499984740745262"/>
      <name val="Lucida Sans Unicode"/>
      <family val="2"/>
      <scheme val="major"/>
    </font>
    <font>
      <b/>
      <sz val="12"/>
      <color theme="4" tint="-0.499984740745262"/>
      <name val="Lucida Sans Unicode"/>
      <family val="2"/>
      <scheme val="minor"/>
    </font>
    <font>
      <b/>
      <sz val="14"/>
      <name val="Lucida Sans Unicode"/>
      <family val="2"/>
      <scheme val="minor"/>
    </font>
    <font>
      <b/>
      <sz val="16"/>
      <name val="Lucida Sans Unicode"/>
      <family val="2"/>
      <scheme val="minor"/>
    </font>
    <font>
      <b/>
      <u/>
      <sz val="14"/>
      <color theme="9"/>
      <name val="Lucida Sans Unicode"/>
      <family val="2"/>
      <scheme val="minor"/>
    </font>
    <font>
      <b/>
      <sz val="14"/>
      <color theme="9"/>
      <name val="Lucida Sans Unicode"/>
      <family val="2"/>
      <scheme val="minor"/>
    </font>
    <font>
      <sz val="11"/>
      <color theme="9"/>
      <name val="Lucida Sans Unicode"/>
      <family val="2"/>
      <scheme val="minor"/>
    </font>
    <font>
      <b/>
      <sz val="12"/>
      <color theme="9"/>
      <name val="Lucida Sans Unicode"/>
      <family val="2"/>
      <scheme val="minor"/>
    </font>
    <font>
      <b/>
      <sz val="12"/>
      <color rgb="FF7030A0"/>
      <name val="Lucida Sans Unicode"/>
      <family val="2"/>
      <scheme val="minor"/>
    </font>
    <font>
      <b/>
      <sz val="12"/>
      <color theme="5" tint="-0.499984740745262"/>
      <name val="Lucida Sans Unicode"/>
      <family val="2"/>
      <scheme val="minor"/>
    </font>
    <font>
      <i/>
      <sz val="16"/>
      <color theme="5" tint="-0.499984740745262"/>
      <name val="Forte"/>
      <family val="4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theme="7" tint="-0.2499465926084170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Vertical">
        <fgColor theme="5" tint="-0.24994659260841701"/>
        <bgColor theme="0" tint="-0.249977111117893"/>
      </patternFill>
    </fill>
    <fill>
      <patternFill patternType="lightHorizontal">
        <fgColor theme="5" tint="-0.24994659260841701"/>
        <bgColor theme="0" tint="-0.249977111117893"/>
      </patternFill>
    </fill>
    <fill>
      <patternFill patternType="solid">
        <fgColor theme="5" tint="-0.499984740745262"/>
        <bgColor theme="4" tint="0.79998168889431442"/>
      </patternFill>
    </fill>
    <fill>
      <patternFill patternType="solid">
        <fgColor theme="5" tint="-0.499984740745262"/>
        <bgColor indexed="64"/>
      </patternFill>
    </fill>
    <fill>
      <patternFill patternType="lightHorizontal">
        <fgColor theme="5" tint="-0.499984740745262"/>
        <bgColor theme="0" tint="-0.34998626667073579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/>
      <right/>
      <top style="thick">
        <color theme="5" tint="-0.24994659260841701"/>
      </top>
      <bottom style="thick">
        <color theme="5" tint="-0.24994659260841701"/>
      </bottom>
      <diagonal/>
    </border>
    <border>
      <left/>
      <right style="thin">
        <color theme="5" tint="-0.24994659260841701"/>
      </right>
      <top style="thick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thick">
        <color theme="5" tint="-0.24994659260841701"/>
      </top>
      <bottom style="thin">
        <color theme="5" tint="-0.24994659260841701"/>
      </bottom>
      <diagonal/>
    </border>
    <border>
      <left/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/>
      <right style="thin">
        <color theme="5" tint="-0.24994659260841701"/>
      </right>
      <top style="thin">
        <color theme="5" tint="-0.24994659260841701"/>
      </top>
      <bottom/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/>
      <diagonal/>
    </border>
    <border>
      <left style="thick">
        <color theme="5" tint="-0.499984740745262"/>
      </left>
      <right style="thick">
        <color theme="5" tint="-0.499984740745262"/>
      </right>
      <top style="thick">
        <color theme="5" tint="-0.499984740745262"/>
      </top>
      <bottom/>
      <diagonal/>
    </border>
    <border>
      <left/>
      <right/>
      <top style="thick">
        <color theme="5" tint="-0.499984740745262"/>
      </top>
      <bottom style="thick">
        <color theme="5" tint="-0.499984740745262"/>
      </bottom>
      <diagonal/>
    </border>
    <border>
      <left/>
      <right/>
      <top style="thick">
        <color theme="5" tint="-0.499984740745262"/>
      </top>
      <bottom/>
      <diagonal/>
    </border>
    <border>
      <left style="thick">
        <color theme="5" tint="-0.499984740745262"/>
      </left>
      <right/>
      <top/>
      <bottom style="thick">
        <color theme="5" tint="-0.499984740745262"/>
      </bottom>
      <diagonal/>
    </border>
    <border>
      <left/>
      <right/>
      <top/>
      <bottom style="thick">
        <color theme="5" tint="-0.499984740745262"/>
      </bottom>
      <diagonal/>
    </border>
    <border>
      <left/>
      <right style="thick">
        <color theme="5" tint="-0.499984740745262"/>
      </right>
      <top/>
      <bottom style="thick">
        <color theme="5" tint="-0.499984740745262"/>
      </bottom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  <border>
      <left style="thick">
        <color theme="0" tint="-0.34998626667073579"/>
      </left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thick">
        <color theme="0" tint="-0.34998626667073579"/>
      </left>
      <right style="thick">
        <color theme="0" tint="-0.34998626667073579"/>
      </right>
      <top/>
      <bottom style="thin">
        <color theme="0" tint="-0.34998626667073579"/>
      </bottom>
      <diagonal/>
    </border>
    <border>
      <left style="thick">
        <color theme="0" tint="-0.34998626667073579"/>
      </left>
      <right style="thick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 style="thick">
        <color theme="0" tint="-0.34998626667073579"/>
      </right>
      <top style="thin">
        <color theme="0" tint="-0.34998626667073579"/>
      </top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ck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/>
      <top style="thin">
        <color theme="0" tint="-0.34998626667073579"/>
      </top>
      <bottom style="thick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ck">
        <color theme="0" tint="-0.34998626667073579"/>
      </bottom>
      <diagonal/>
    </border>
    <border>
      <left/>
      <right/>
      <top/>
      <bottom style="thick">
        <color theme="5" tint="-0.24994659260841701"/>
      </bottom>
      <diagonal/>
    </border>
    <border>
      <left style="thick">
        <color theme="5" tint="-0.499984740745262"/>
      </left>
      <right/>
      <top style="thick">
        <color theme="5" tint="-0.499984740745262"/>
      </top>
      <bottom/>
      <diagonal/>
    </border>
    <border>
      <left/>
      <right style="thick">
        <color theme="5" tint="-0.499984740745262"/>
      </right>
      <top style="thick">
        <color theme="5" tint="-0.499984740745262"/>
      </top>
      <bottom/>
      <diagonal/>
    </border>
    <border>
      <left style="thick">
        <color theme="5" tint="-0.499984740745262"/>
      </left>
      <right style="thick">
        <color theme="5" tint="-0.499984740745262"/>
      </right>
      <top/>
      <bottom style="thick">
        <color theme="5" tint="-0.499984740745262"/>
      </bottom>
      <diagonal/>
    </border>
    <border>
      <left style="thick">
        <color theme="0" tint="-0.34998626667073579"/>
      </left>
      <right style="thick">
        <color theme="0" tint="-0.34998626667073579"/>
      </right>
      <top style="thick">
        <color theme="0" tint="-0.34998626667073579"/>
      </top>
      <bottom style="thin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/>
      <right/>
      <top/>
      <bottom style="thick">
        <color theme="0" tint="-0.34998626667073579"/>
      </bottom>
      <diagonal/>
    </border>
    <border>
      <left style="medium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thin">
        <color theme="5" tint="-0.24994659260841701"/>
      </bottom>
      <diagonal/>
    </border>
    <border>
      <left style="medium">
        <color theme="5" tint="-0.24994659260841701"/>
      </left>
      <right/>
      <top style="medium">
        <color theme="5" tint="-0.24994659260841701"/>
      </top>
      <bottom/>
      <diagonal/>
    </border>
    <border>
      <left/>
      <right/>
      <top style="medium">
        <color theme="5" tint="-0.24994659260841701"/>
      </top>
      <bottom/>
      <diagonal/>
    </border>
    <border>
      <left/>
      <right style="medium">
        <color theme="5" tint="-0.24994659260841701"/>
      </right>
      <top style="medium">
        <color theme="5" tint="-0.24994659260841701"/>
      </top>
      <bottom/>
      <diagonal/>
    </border>
    <border>
      <left style="medium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thin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medium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medium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 style="thin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medium">
        <color theme="5" tint="-0.24994659260841701"/>
      </right>
      <top style="thin">
        <color theme="5" tint="-0.24994659260841701"/>
      </top>
      <bottom style="medium">
        <color theme="5" tint="-0.24994659260841701"/>
      </bottom>
      <diagonal/>
    </border>
    <border>
      <left style="thick">
        <color theme="5" tint="-0.499984740745262"/>
      </left>
      <right/>
      <top/>
      <bottom/>
      <diagonal/>
    </border>
    <border>
      <left/>
      <right style="thick">
        <color theme="5" tint="-0.499984740745262"/>
      </right>
      <top/>
      <bottom/>
      <diagonal/>
    </border>
  </borders>
  <cellStyleXfs count="7">
    <xf numFmtId="0" fontId="0" fillId="0" borderId="0"/>
    <xf numFmtId="0" fontId="5" fillId="0" borderId="0"/>
    <xf numFmtId="44" fontId="5" fillId="0" borderId="0" applyFont="0" applyFill="0" applyBorder="0" applyAlignment="0" applyProtection="0"/>
    <xf numFmtId="0" fontId="2" fillId="0" borderId="0"/>
    <xf numFmtId="0" fontId="1" fillId="0" borderId="0"/>
    <xf numFmtId="0" fontId="5" fillId="0" borderId="0"/>
    <xf numFmtId="0" fontId="19" fillId="0" borderId="0" applyNumberFormat="0" applyFill="0" applyBorder="0" applyAlignment="0" applyProtection="0"/>
  </cellStyleXfs>
  <cellXfs count="132">
    <xf numFmtId="0" fontId="0" fillId="0" borderId="0" xfId="0"/>
    <xf numFmtId="0" fontId="4" fillId="0" borderId="0" xfId="1" applyFont="1"/>
    <xf numFmtId="0" fontId="5" fillId="0" borderId="0" xfId="1"/>
    <xf numFmtId="0" fontId="4" fillId="0" borderId="0" xfId="1" applyFont="1" applyAlignment="1">
      <alignment wrapText="1"/>
    </xf>
    <xf numFmtId="0" fontId="5" fillId="0" borderId="0" xfId="1" applyFont="1" applyAlignment="1">
      <alignment wrapText="1"/>
    </xf>
    <xf numFmtId="0" fontId="3" fillId="0" borderId="0" xfId="1" applyFont="1"/>
    <xf numFmtId="0" fontId="5" fillId="0" borderId="0" xfId="1" applyAlignment="1">
      <alignment horizontal="center" vertical="center"/>
    </xf>
    <xf numFmtId="0" fontId="5" fillId="0" borderId="0" xfId="1" applyAlignment="1">
      <alignment horizontal="center"/>
    </xf>
    <xf numFmtId="0" fontId="4" fillId="0" borderId="0" xfId="1" applyFont="1" applyFill="1"/>
    <xf numFmtId="0" fontId="5" fillId="0" borderId="0" xfId="1" applyFill="1"/>
    <xf numFmtId="0" fontId="5" fillId="0" borderId="0" xfId="1" applyFill="1" applyAlignment="1">
      <alignment horizontal="center" vertical="center"/>
    </xf>
    <xf numFmtId="0" fontId="5" fillId="0" borderId="0" xfId="1" applyFill="1" applyAlignment="1">
      <alignment horizontal="center"/>
    </xf>
    <xf numFmtId="0" fontId="0" fillId="2" borderId="0" xfId="0" applyFill="1"/>
    <xf numFmtId="0" fontId="5" fillId="6" borderId="0" xfId="1" applyFont="1" applyFill="1" applyBorder="1" applyAlignment="1">
      <alignment wrapText="1"/>
    </xf>
    <xf numFmtId="0" fontId="4" fillId="6" borderId="0" xfId="1" applyFont="1" applyFill="1"/>
    <xf numFmtId="0" fontId="4" fillId="6" borderId="0" xfId="1" applyFont="1" applyFill="1" applyBorder="1"/>
    <xf numFmtId="0" fontId="5" fillId="7" borderId="0" xfId="1" applyFill="1" applyBorder="1"/>
    <xf numFmtId="0" fontId="5" fillId="7" borderId="0" xfId="1" applyFill="1" applyBorder="1" applyAlignment="1">
      <alignment horizontal="center" vertical="center"/>
    </xf>
    <xf numFmtId="0" fontId="5" fillId="6" borderId="0" xfId="1" applyFill="1" applyBorder="1"/>
    <xf numFmtId="0" fontId="3" fillId="6" borderId="0" xfId="1" applyFont="1" applyFill="1" applyBorder="1"/>
    <xf numFmtId="0" fontId="9" fillId="2" borderId="2" xfId="1" applyFont="1" applyFill="1" applyBorder="1" applyAlignment="1">
      <alignment vertical="center"/>
    </xf>
    <xf numFmtId="0" fontId="9" fillId="2" borderId="3" xfId="1" applyFont="1" applyFill="1" applyBorder="1" applyAlignment="1">
      <alignment vertical="center"/>
    </xf>
    <xf numFmtId="0" fontId="9" fillId="2" borderId="3" xfId="1" applyNumberFormat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5" fontId="9" fillId="2" borderId="3" xfId="2" applyNumberFormat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vertical="center"/>
    </xf>
    <xf numFmtId="0" fontId="9" fillId="2" borderId="5" xfId="1" applyFont="1" applyFill="1" applyBorder="1" applyAlignment="1">
      <alignment vertical="center"/>
    </xf>
    <xf numFmtId="0" fontId="9" fillId="2" borderId="5" xfId="1" applyNumberFormat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5" fontId="9" fillId="2" borderId="5" xfId="2" applyNumberFormat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vertical="center"/>
    </xf>
    <xf numFmtId="0" fontId="9" fillId="2" borderId="7" xfId="1" applyFont="1" applyFill="1" applyBorder="1" applyAlignment="1">
      <alignment vertical="center"/>
    </xf>
    <xf numFmtId="0" fontId="9" fillId="2" borderId="7" xfId="1" applyNumberFormat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5" fontId="9" fillId="2" borderId="7" xfId="2" applyNumberFormat="1" applyFont="1" applyFill="1" applyBorder="1" applyAlignment="1">
      <alignment horizontal="center" vertical="center"/>
    </xf>
    <xf numFmtId="0" fontId="0" fillId="2" borderId="10" xfId="0" applyFill="1" applyBorder="1"/>
    <xf numFmtId="0" fontId="6" fillId="2" borderId="0" xfId="1" applyFont="1" applyFill="1" applyBorder="1"/>
    <xf numFmtId="0" fontId="7" fillId="2" borderId="0" xfId="0" applyFont="1" applyFill="1" applyBorder="1"/>
    <xf numFmtId="0" fontId="4" fillId="6" borderId="14" xfId="1" applyFont="1" applyFill="1" applyBorder="1"/>
    <xf numFmtId="0" fontId="4" fillId="6" borderId="15" xfId="1" applyFont="1" applyFill="1" applyBorder="1"/>
    <xf numFmtId="0" fontId="5" fillId="7" borderId="11" xfId="1" applyFill="1" applyBorder="1"/>
    <xf numFmtId="0" fontId="5" fillId="7" borderId="12" xfId="1" applyFill="1" applyBorder="1" applyAlignment="1">
      <alignment horizontal="center" vertical="center"/>
    </xf>
    <xf numFmtId="0" fontId="5" fillId="7" borderId="13" xfId="1" applyFill="1" applyBorder="1" applyAlignment="1">
      <alignment horizontal="center" vertical="center"/>
    </xf>
    <xf numFmtId="0" fontId="8" fillId="8" borderId="1" xfId="1" applyFont="1" applyFill="1" applyBorder="1" applyAlignment="1">
      <alignment horizontal="center" vertical="center"/>
    </xf>
    <xf numFmtId="0" fontId="8" fillId="8" borderId="1" xfId="1" applyFont="1" applyFill="1" applyBorder="1" applyAlignment="1">
      <alignment horizontal="center" vertical="center" wrapText="1"/>
    </xf>
    <xf numFmtId="0" fontId="4" fillId="2" borderId="0" xfId="1" applyFont="1" applyFill="1" applyBorder="1"/>
    <xf numFmtId="0" fontId="0" fillId="2" borderId="0" xfId="0" applyFill="1" applyBorder="1"/>
    <xf numFmtId="0" fontId="12" fillId="9" borderId="16" xfId="1" applyFont="1" applyFill="1" applyBorder="1" applyAlignment="1">
      <alignment horizontal="center" vertical="center"/>
    </xf>
    <xf numFmtId="0" fontId="15" fillId="9" borderId="17" xfId="1" applyFont="1" applyFill="1" applyBorder="1" applyAlignment="1">
      <alignment horizontal="center" vertical="center"/>
    </xf>
    <xf numFmtId="0" fontId="15" fillId="9" borderId="18" xfId="1" applyFont="1" applyFill="1" applyBorder="1" applyAlignment="1">
      <alignment horizontal="center" vertical="center"/>
    </xf>
    <xf numFmtId="0" fontId="15" fillId="9" borderId="19" xfId="1" applyFont="1" applyFill="1" applyBorder="1" applyAlignment="1">
      <alignment horizontal="center" vertical="center"/>
    </xf>
    <xf numFmtId="0" fontId="5" fillId="2" borderId="0" xfId="1" applyFill="1"/>
    <xf numFmtId="0" fontId="3" fillId="2" borderId="10" xfId="1" applyFont="1" applyFill="1" applyBorder="1"/>
    <xf numFmtId="0" fontId="0" fillId="2" borderId="12" xfId="0" applyFill="1" applyBorder="1"/>
    <xf numFmtId="0" fontId="5" fillId="2" borderId="12" xfId="1" applyFill="1" applyBorder="1"/>
    <xf numFmtId="0" fontId="16" fillId="10" borderId="9" xfId="0" applyFont="1" applyFill="1" applyBorder="1" applyAlignment="1">
      <alignment vertical="center"/>
    </xf>
    <xf numFmtId="0" fontId="11" fillId="4" borderId="8" xfId="1" applyFont="1" applyFill="1" applyBorder="1" applyAlignment="1">
      <alignment vertical="center"/>
    </xf>
    <xf numFmtId="0" fontId="5" fillId="7" borderId="12" xfId="1" applyFill="1" applyBorder="1"/>
    <xf numFmtId="2" fontId="18" fillId="2" borderId="26" xfId="0" applyNumberFormat="1" applyFont="1" applyFill="1" applyBorder="1" applyAlignment="1">
      <alignment horizontal="center" vertical="center"/>
    </xf>
    <xf numFmtId="0" fontId="14" fillId="9" borderId="20" xfId="1" applyFont="1" applyFill="1" applyBorder="1" applyAlignment="1">
      <alignment horizontal="center" vertical="center"/>
    </xf>
    <xf numFmtId="2" fontId="18" fillId="2" borderId="22" xfId="0" applyNumberFormat="1" applyFont="1" applyFill="1" applyBorder="1" applyAlignment="1">
      <alignment horizontal="center" vertical="center"/>
    </xf>
    <xf numFmtId="2" fontId="18" fillId="2" borderId="24" xfId="0" applyNumberFormat="1" applyFont="1" applyFill="1" applyBorder="1" applyAlignment="1">
      <alignment horizontal="center" vertical="center"/>
    </xf>
    <xf numFmtId="2" fontId="18" fillId="2" borderId="26" xfId="0" applyNumberFormat="1" applyFont="1" applyFill="1" applyBorder="1" applyAlignment="1">
      <alignment horizontal="center" vertical="center"/>
    </xf>
    <xf numFmtId="0" fontId="14" fillId="9" borderId="20" xfId="1" applyFont="1" applyFill="1" applyBorder="1" applyAlignment="1">
      <alignment horizontal="center" vertical="center"/>
    </xf>
    <xf numFmtId="2" fontId="18" fillId="2" borderId="22" xfId="0" applyNumberFormat="1" applyFont="1" applyFill="1" applyBorder="1" applyAlignment="1">
      <alignment horizontal="center" vertical="center"/>
    </xf>
    <xf numFmtId="2" fontId="18" fillId="2" borderId="24" xfId="0" applyNumberFormat="1" applyFont="1" applyFill="1" applyBorder="1" applyAlignment="1">
      <alignment horizontal="center" vertical="center"/>
    </xf>
    <xf numFmtId="0" fontId="3" fillId="2" borderId="0" xfId="1" applyFont="1" applyFill="1" applyBorder="1"/>
    <xf numFmtId="0" fontId="17" fillId="2" borderId="13" xfId="1" applyFont="1" applyFill="1" applyBorder="1" applyAlignment="1"/>
    <xf numFmtId="0" fontId="14" fillId="9" borderId="16" xfId="1" applyFont="1" applyFill="1" applyBorder="1" applyAlignment="1">
      <alignment horizontal="center" vertical="center"/>
    </xf>
    <xf numFmtId="2" fontId="18" fillId="2" borderId="32" xfId="0" applyNumberFormat="1" applyFont="1" applyFill="1" applyBorder="1" applyAlignment="1">
      <alignment horizontal="center" vertical="center"/>
    </xf>
    <xf numFmtId="2" fontId="18" fillId="2" borderId="18" xfId="0" applyNumberFormat="1" applyFont="1" applyFill="1" applyBorder="1" applyAlignment="1">
      <alignment horizontal="center" vertical="center"/>
    </xf>
    <xf numFmtId="2" fontId="18" fillId="2" borderId="19" xfId="0" applyNumberFormat="1" applyFont="1" applyFill="1" applyBorder="1" applyAlignment="1">
      <alignment horizontal="center" vertical="center"/>
    </xf>
    <xf numFmtId="0" fontId="12" fillId="2" borderId="33" xfId="1" applyFont="1" applyFill="1" applyBorder="1" applyAlignment="1">
      <alignment horizontal="center" vertical="center"/>
    </xf>
    <xf numFmtId="2" fontId="18" fillId="2" borderId="0" xfId="0" applyNumberFormat="1" applyFont="1" applyFill="1" applyBorder="1" applyAlignment="1">
      <alignment horizontal="center" vertical="center"/>
    </xf>
    <xf numFmtId="0" fontId="1" fillId="0" borderId="0" xfId="4" applyFont="1"/>
    <xf numFmtId="0" fontId="1" fillId="11" borderId="0" xfId="4" applyFont="1" applyFill="1" applyBorder="1"/>
    <xf numFmtId="0" fontId="23" fillId="11" borderId="0" xfId="5" applyNumberFormat="1" applyFont="1" applyFill="1" applyBorder="1" applyAlignment="1">
      <alignment horizontal="center" vertical="center"/>
    </xf>
    <xf numFmtId="0" fontId="21" fillId="11" borderId="0" xfId="4" applyFont="1" applyFill="1" applyBorder="1" applyAlignment="1">
      <alignment vertical="center"/>
    </xf>
    <xf numFmtId="0" fontId="24" fillId="11" borderId="0" xfId="4" applyFont="1" applyFill="1" applyBorder="1" applyAlignment="1">
      <alignment vertical="center"/>
    </xf>
    <xf numFmtId="49" fontId="25" fillId="11" borderId="0" xfId="5" applyNumberFormat="1" applyFont="1" applyFill="1" applyBorder="1" applyAlignment="1">
      <alignment horizontal="center" vertical="center"/>
    </xf>
    <xf numFmtId="0" fontId="25" fillId="11" borderId="0" xfId="4" applyFont="1" applyFill="1" applyBorder="1" applyAlignment="1">
      <alignment horizontal="center" vertical="center"/>
    </xf>
    <xf numFmtId="0" fontId="26" fillId="11" borderId="0" xfId="4" applyFont="1" applyFill="1" applyBorder="1"/>
    <xf numFmtId="0" fontId="25" fillId="11" borderId="0" xfId="4" applyFont="1" applyFill="1" applyBorder="1" applyAlignment="1">
      <alignment vertical="center"/>
    </xf>
    <xf numFmtId="0" fontId="27" fillId="11" borderId="0" xfId="4" applyFont="1" applyFill="1" applyBorder="1" applyAlignment="1">
      <alignment horizontal="center" vertical="center"/>
    </xf>
    <xf numFmtId="0" fontId="28" fillId="11" borderId="0" xfId="4" applyFont="1" applyFill="1" applyBorder="1" applyAlignment="1">
      <alignment horizontal="center" vertical="center"/>
    </xf>
    <xf numFmtId="0" fontId="22" fillId="11" borderId="39" xfId="5" applyNumberFormat="1" applyFont="1" applyFill="1" applyBorder="1" applyAlignment="1">
      <alignment horizontal="center" vertical="center"/>
    </xf>
    <xf numFmtId="0" fontId="22" fillId="11" borderId="40" xfId="5" applyNumberFormat="1" applyFont="1" applyFill="1" applyBorder="1" applyAlignment="1">
      <alignment horizontal="center" vertical="center"/>
    </xf>
    <xf numFmtId="0" fontId="22" fillId="11" borderId="41" xfId="5" applyNumberFormat="1" applyFont="1" applyFill="1" applyBorder="1" applyAlignment="1">
      <alignment horizontal="center" vertical="center"/>
    </xf>
    <xf numFmtId="0" fontId="22" fillId="11" borderId="42" xfId="5" applyNumberFormat="1" applyFont="1" applyFill="1" applyBorder="1" applyAlignment="1">
      <alignment horizontal="center" vertical="center"/>
    </xf>
    <xf numFmtId="0" fontId="22" fillId="11" borderId="43" xfId="5" applyNumberFormat="1" applyFont="1" applyFill="1" applyBorder="1" applyAlignment="1">
      <alignment horizontal="center" vertical="center"/>
    </xf>
    <xf numFmtId="0" fontId="22" fillId="11" borderId="44" xfId="5" applyNumberFormat="1" applyFont="1" applyFill="1" applyBorder="1" applyAlignment="1">
      <alignment horizontal="center" vertical="center"/>
    </xf>
    <xf numFmtId="0" fontId="29" fillId="11" borderId="0" xfId="4" applyFont="1" applyFill="1" applyBorder="1" applyAlignment="1">
      <alignment vertical="center"/>
    </xf>
    <xf numFmtId="0" fontId="22" fillId="11" borderId="35" xfId="5" applyNumberFormat="1" applyFont="1" applyFill="1" applyBorder="1" applyAlignment="1">
      <alignment horizontal="center" vertical="center"/>
    </xf>
    <xf numFmtId="0" fontId="22" fillId="11" borderId="35" xfId="5" applyNumberFormat="1" applyFont="1" applyFill="1" applyBorder="1"/>
    <xf numFmtId="0" fontId="22" fillId="11" borderId="45" xfId="5" applyNumberFormat="1" applyFont="1" applyFill="1" applyBorder="1" applyAlignment="1">
      <alignment horizontal="center" vertical="center"/>
    </xf>
    <xf numFmtId="0" fontId="1" fillId="0" borderId="0" xfId="4" applyFont="1" applyBorder="1"/>
    <xf numFmtId="0" fontId="1" fillId="11" borderId="29" xfId="4" applyFont="1" applyFill="1" applyBorder="1"/>
    <xf numFmtId="0" fontId="1" fillId="11" borderId="10" xfId="4" applyFont="1" applyFill="1" applyBorder="1"/>
    <xf numFmtId="0" fontId="1" fillId="11" borderId="30" xfId="4" applyFont="1" applyFill="1" applyBorder="1"/>
    <xf numFmtId="0" fontId="1" fillId="11" borderId="46" xfId="4" applyFont="1" applyFill="1" applyBorder="1"/>
    <xf numFmtId="0" fontId="1" fillId="11" borderId="47" xfId="4" applyFont="1" applyFill="1" applyBorder="1"/>
    <xf numFmtId="0" fontId="1" fillId="11" borderId="11" xfId="4" applyFont="1" applyFill="1" applyBorder="1"/>
    <xf numFmtId="0" fontId="1" fillId="11" borderId="12" xfId="4" applyFont="1" applyFill="1" applyBorder="1"/>
    <xf numFmtId="0" fontId="1" fillId="11" borderId="13" xfId="4" applyFont="1" applyFill="1" applyBorder="1"/>
    <xf numFmtId="5" fontId="17" fillId="2" borderId="31" xfId="1" applyNumberFormat="1" applyFont="1" applyFill="1" applyBorder="1" applyAlignment="1"/>
    <xf numFmtId="0" fontId="14" fillId="9" borderId="20" xfId="1" applyFont="1" applyFill="1" applyBorder="1" applyAlignment="1">
      <alignment vertical="center" wrapText="1"/>
    </xf>
    <xf numFmtId="2" fontId="18" fillId="2" borderId="22" xfId="0" applyNumberFormat="1" applyFont="1" applyFill="1" applyBorder="1" applyAlignment="1">
      <alignment vertical="center"/>
    </xf>
    <xf numFmtId="2" fontId="18" fillId="2" borderId="24" xfId="0" applyNumberFormat="1" applyFont="1" applyFill="1" applyBorder="1" applyAlignment="1">
      <alignment vertical="center"/>
    </xf>
    <xf numFmtId="2" fontId="18" fillId="2" borderId="26" xfId="0" applyNumberFormat="1" applyFont="1" applyFill="1" applyBorder="1" applyAlignment="1">
      <alignment vertical="center"/>
    </xf>
    <xf numFmtId="0" fontId="11" fillId="4" borderId="29" xfId="1" applyFont="1" applyFill="1" applyBorder="1" applyAlignment="1">
      <alignment horizontal="center" vertical="center"/>
    </xf>
    <xf numFmtId="0" fontId="11" fillId="4" borderId="30" xfId="1" applyFont="1" applyFill="1" applyBorder="1" applyAlignment="1">
      <alignment horizontal="center" vertical="center"/>
    </xf>
    <xf numFmtId="0" fontId="17" fillId="2" borderId="11" xfId="1" applyFont="1" applyFill="1" applyBorder="1" applyAlignment="1">
      <alignment horizontal="center"/>
    </xf>
    <xf numFmtId="0" fontId="17" fillId="2" borderId="13" xfId="1" applyFont="1" applyFill="1" applyBorder="1" applyAlignment="1">
      <alignment horizontal="center"/>
    </xf>
    <xf numFmtId="0" fontId="13" fillId="3" borderId="28" xfId="1" applyFont="1" applyFill="1" applyBorder="1" applyAlignment="1">
      <alignment horizontal="center"/>
    </xf>
    <xf numFmtId="0" fontId="10" fillId="4" borderId="9" xfId="1" applyFont="1" applyFill="1" applyBorder="1" applyAlignment="1">
      <alignment horizontal="center" vertical="center" wrapText="1"/>
    </xf>
    <xf numFmtId="2" fontId="18" fillId="2" borderId="26" xfId="0" applyNumberFormat="1" applyFont="1" applyFill="1" applyBorder="1" applyAlignment="1">
      <alignment horizontal="center" vertical="center"/>
    </xf>
    <xf numFmtId="2" fontId="18" fillId="2" borderId="27" xfId="0" applyNumberFormat="1" applyFont="1" applyFill="1" applyBorder="1" applyAlignment="1">
      <alignment horizontal="center" vertical="center"/>
    </xf>
    <xf numFmtId="2" fontId="18" fillId="2" borderId="24" xfId="0" applyNumberFormat="1" applyFont="1" applyFill="1" applyBorder="1" applyAlignment="1">
      <alignment horizontal="center" vertical="center"/>
    </xf>
    <xf numFmtId="2" fontId="18" fillId="2" borderId="25" xfId="0" applyNumberFormat="1" applyFont="1" applyFill="1" applyBorder="1" applyAlignment="1">
      <alignment horizontal="center" vertical="center"/>
    </xf>
    <xf numFmtId="0" fontId="13" fillId="3" borderId="0" xfId="1" applyFont="1" applyFill="1" applyBorder="1" applyAlignment="1">
      <alignment horizontal="center"/>
    </xf>
    <xf numFmtId="0" fontId="16" fillId="5" borderId="9" xfId="0" applyFont="1" applyFill="1" applyBorder="1" applyAlignment="1">
      <alignment horizontal="center" vertical="top"/>
    </xf>
    <xf numFmtId="0" fontId="20" fillId="2" borderId="34" xfId="0" applyFont="1" applyFill="1" applyBorder="1" applyAlignment="1">
      <alignment horizontal="center"/>
    </xf>
    <xf numFmtId="0" fontId="14" fillId="9" borderId="20" xfId="1" applyFont="1" applyFill="1" applyBorder="1" applyAlignment="1">
      <alignment horizontal="center" vertical="center"/>
    </xf>
    <xf numFmtId="0" fontId="14" fillId="9" borderId="21" xfId="1" applyFont="1" applyFill="1" applyBorder="1" applyAlignment="1">
      <alignment horizontal="center" vertical="center"/>
    </xf>
    <xf numFmtId="2" fontId="18" fillId="2" borderId="22" xfId="0" applyNumberFormat="1" applyFont="1" applyFill="1" applyBorder="1" applyAlignment="1">
      <alignment horizontal="center" vertical="center"/>
    </xf>
    <xf numFmtId="2" fontId="18" fillId="2" borderId="23" xfId="0" applyNumberFormat="1" applyFont="1" applyFill="1" applyBorder="1" applyAlignment="1">
      <alignment horizontal="center" vertical="center"/>
    </xf>
    <xf numFmtId="0" fontId="30" fillId="11" borderId="0" xfId="4" applyFont="1" applyFill="1" applyBorder="1" applyAlignment="1">
      <alignment horizontal="center" vertical="center"/>
    </xf>
    <xf numFmtId="0" fontId="29" fillId="11" borderId="36" xfId="4" applyFont="1" applyFill="1" applyBorder="1" applyAlignment="1">
      <alignment horizontal="center" vertical="center"/>
    </xf>
    <xf numFmtId="0" fontId="29" fillId="11" borderId="37" xfId="4" applyFont="1" applyFill="1" applyBorder="1" applyAlignment="1">
      <alignment horizontal="center" vertical="center"/>
    </xf>
    <xf numFmtId="0" fontId="29" fillId="11" borderId="38" xfId="4" applyFont="1" applyFill="1" applyBorder="1" applyAlignment="1">
      <alignment horizontal="center" vertical="center"/>
    </xf>
    <xf numFmtId="49" fontId="25" fillId="11" borderId="0" xfId="5" applyNumberFormat="1" applyFont="1" applyFill="1" applyBorder="1" applyAlignment="1">
      <alignment horizontal="center" vertical="center"/>
    </xf>
    <xf numFmtId="0" fontId="25" fillId="11" borderId="0" xfId="4" applyFont="1" applyFill="1" applyBorder="1" applyAlignment="1">
      <alignment horizontal="center" vertical="center"/>
    </xf>
  </cellXfs>
  <cellStyles count="7">
    <cellStyle name="Currency 2" xfId="2"/>
    <cellStyle name="Normal" xfId="0" builtinId="0"/>
    <cellStyle name="Normal 2" xfId="1"/>
    <cellStyle name="Normal 3" xfId="3"/>
    <cellStyle name="Normal 3 4" xfId="5"/>
    <cellStyle name="Normal 4" xfId="4"/>
    <cellStyle name="Title 2" xfId="6"/>
  </cellStyles>
  <dxfs count="0"/>
  <tableStyles count="0" defaultTableStyle="TableStyleMedium9" defaultPivotStyle="PivotStyleLight16"/>
  <colors>
    <mruColors>
      <color rgb="FF646464"/>
      <color rgb="FF6D6B7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895350</xdr:colOff>
      <xdr:row>0</xdr:row>
      <xdr:rowOff>0</xdr:rowOff>
    </xdr:from>
    <xdr:to>
      <xdr:col>2</xdr:col>
      <xdr:colOff>657225</xdr:colOff>
      <xdr:row>2</xdr:row>
      <xdr:rowOff>323850</xdr:rowOff>
    </xdr:to>
    <xdr:pic>
      <xdr:nvPicPr>
        <xdr:cNvPr id="2" name="irc_mi" descr="http://www.loveyourmindloveyourbody.com/wp-content/uploads/2013/03/bigstock-Gift-with-ribbon-and-bow-isola-25073936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0"/>
          <a:ext cx="11049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895350</xdr:colOff>
      <xdr:row>0</xdr:row>
      <xdr:rowOff>0</xdr:rowOff>
    </xdr:from>
    <xdr:to>
      <xdr:col>2</xdr:col>
      <xdr:colOff>657225</xdr:colOff>
      <xdr:row>2</xdr:row>
      <xdr:rowOff>323850</xdr:rowOff>
    </xdr:to>
    <xdr:pic>
      <xdr:nvPicPr>
        <xdr:cNvPr id="2" name="irc_mi" descr="http://www.loveyourmindloveyourbody.com/wp-content/uploads/2013/03/bigstock-Gift-with-ribbon-and-bow-isola-25073936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0"/>
          <a:ext cx="11049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264585</xdr:colOff>
      <xdr:row>5</xdr:row>
      <xdr:rowOff>121710</xdr:rowOff>
    </xdr:from>
    <xdr:to>
      <xdr:col>19</xdr:col>
      <xdr:colOff>170392</xdr:colOff>
      <xdr:row>9</xdr:row>
      <xdr:rowOff>113242</xdr:rowOff>
    </xdr:to>
    <xdr:pic>
      <xdr:nvPicPr>
        <xdr:cNvPr id="3" name="irc_mi" descr="http://www.clipartbest.com/cliparts/pT5/XyR/pT5XyRaTB.jpe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1418" y="1677460"/>
          <a:ext cx="1207557" cy="7958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10</xdr:row>
      <xdr:rowOff>142875</xdr:rowOff>
    </xdr:from>
    <xdr:to>
      <xdr:col>7</xdr:col>
      <xdr:colOff>82261</xdr:colOff>
      <xdr:row>24</xdr:row>
      <xdr:rowOff>28575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2057400"/>
          <a:ext cx="1987261" cy="25717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oodle.aub.edu.lb/cmps209/Examples/Examples%20for%20XL%20LecturesF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oodle.aub.edu.lb/cmps209/Examples/F11ExtraExamp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torsData Datafile (2)"/>
      <sheetName val="Bank "/>
      <sheetName val="Internet cafe"/>
      <sheetName val="sports"/>
      <sheetName val="sportsPart"/>
      <sheetName val="coffee"/>
      <sheetName val="discount"/>
      <sheetName val="Donations"/>
      <sheetName val="DoctorsData Datafile"/>
      <sheetName val="multiply"/>
      <sheetName val="Data Retrieval_Lookup"/>
      <sheetName val="Vlookup"/>
      <sheetName val="Hlookup"/>
      <sheetName val="student list"/>
      <sheetName val="Bank"/>
      <sheetName val="chart"/>
      <sheetName val="String Functions"/>
      <sheetName val="Error Examples"/>
      <sheetName val="twoWayLookup"/>
      <sheetName val="matchExample"/>
      <sheetName val="twoColumnLookup"/>
      <sheetName val="cars"/>
      <sheetName val="Bandwidth"/>
      <sheetName val="Sheet2"/>
      <sheetName val="Sheet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C2" t="str">
            <v>Pediatrition</v>
          </cell>
          <cell r="D2">
            <v>10</v>
          </cell>
        </row>
        <row r="3">
          <cell r="C3" t="str">
            <v>Obstetrician</v>
          </cell>
          <cell r="D3">
            <v>6</v>
          </cell>
        </row>
        <row r="4">
          <cell r="C4" t="str">
            <v>Internal Medicine</v>
          </cell>
          <cell r="D4">
            <v>8</v>
          </cell>
        </row>
        <row r="5">
          <cell r="C5" t="str">
            <v>Pulminologist</v>
          </cell>
          <cell r="D5">
            <v>13</v>
          </cell>
        </row>
        <row r="6">
          <cell r="C6" t="str">
            <v>Surgeon</v>
          </cell>
          <cell r="D6">
            <v>17</v>
          </cell>
        </row>
        <row r="7">
          <cell r="C7" t="str">
            <v>Pediatrition</v>
          </cell>
          <cell r="D7">
            <v>28</v>
          </cell>
        </row>
        <row r="8">
          <cell r="C8" t="str">
            <v>Pediatrition</v>
          </cell>
          <cell r="D8">
            <v>22</v>
          </cell>
        </row>
        <row r="9">
          <cell r="C9" t="str">
            <v>Optomotrist</v>
          </cell>
          <cell r="D9">
            <v>35</v>
          </cell>
        </row>
        <row r="10">
          <cell r="C10" t="str">
            <v>Cardiologist</v>
          </cell>
          <cell r="D10">
            <v>5</v>
          </cell>
        </row>
        <row r="11">
          <cell r="C11" t="str">
            <v>Orthopedist</v>
          </cell>
          <cell r="D11">
            <v>9</v>
          </cell>
        </row>
        <row r="12">
          <cell r="C12" t="str">
            <v>Dermotologist</v>
          </cell>
          <cell r="D12">
            <v>7</v>
          </cell>
        </row>
        <row r="13">
          <cell r="C13" t="str">
            <v>Surgeon</v>
          </cell>
          <cell r="D13">
            <v>27</v>
          </cell>
        </row>
        <row r="14">
          <cell r="C14" t="str">
            <v>Orthopedist</v>
          </cell>
          <cell r="D14">
            <v>28</v>
          </cell>
        </row>
        <row r="15">
          <cell r="C15" t="str">
            <v>Pulminologist</v>
          </cell>
          <cell r="D15">
            <v>14</v>
          </cell>
        </row>
        <row r="16">
          <cell r="C16" t="str">
            <v>Obstetrician</v>
          </cell>
          <cell r="D16">
            <v>11</v>
          </cell>
        </row>
        <row r="17">
          <cell r="C17" t="str">
            <v>Internal Medicine</v>
          </cell>
          <cell r="D17">
            <v>31</v>
          </cell>
        </row>
        <row r="18">
          <cell r="C18" t="str">
            <v>Dermotologist</v>
          </cell>
          <cell r="D18">
            <v>4</v>
          </cell>
        </row>
        <row r="19">
          <cell r="C19" t="str">
            <v>Cardiologist</v>
          </cell>
          <cell r="D19">
            <v>29</v>
          </cell>
        </row>
        <row r="20">
          <cell r="C20" t="str">
            <v>Internal Medicine</v>
          </cell>
          <cell r="D20">
            <v>25</v>
          </cell>
        </row>
        <row r="21">
          <cell r="C21" t="str">
            <v>Internal Medicine</v>
          </cell>
          <cell r="D21">
            <v>21</v>
          </cell>
        </row>
        <row r="22">
          <cell r="C22" t="str">
            <v>Surgeon</v>
          </cell>
          <cell r="D22">
            <v>4</v>
          </cell>
        </row>
        <row r="23">
          <cell r="C23" t="str">
            <v>Orthopedist</v>
          </cell>
          <cell r="D23">
            <v>18</v>
          </cell>
        </row>
        <row r="24">
          <cell r="C24" t="str">
            <v>Optomotrist</v>
          </cell>
          <cell r="D24">
            <v>18</v>
          </cell>
        </row>
        <row r="25">
          <cell r="C25" t="str">
            <v>Cardiologist</v>
          </cell>
          <cell r="D25">
            <v>9</v>
          </cell>
        </row>
        <row r="26">
          <cell r="C26" t="str">
            <v>Dermotologist</v>
          </cell>
          <cell r="D26">
            <v>23</v>
          </cell>
        </row>
        <row r="27">
          <cell r="C27" t="str">
            <v>Pediatrition</v>
          </cell>
          <cell r="D27">
            <v>3</v>
          </cell>
        </row>
        <row r="28">
          <cell r="C28" t="str">
            <v>Internal Medicine</v>
          </cell>
          <cell r="D28">
            <v>32</v>
          </cell>
        </row>
        <row r="29">
          <cell r="C29" t="str">
            <v>Obstetrician</v>
          </cell>
          <cell r="D29">
            <v>2</v>
          </cell>
        </row>
        <row r="30">
          <cell r="C30" t="str">
            <v>Cardiologist</v>
          </cell>
          <cell r="D30">
            <v>25</v>
          </cell>
        </row>
        <row r="31">
          <cell r="C31" t="str">
            <v>Cardiologist</v>
          </cell>
          <cell r="D31">
            <v>7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2">
          <cell r="D2">
            <v>5</v>
          </cell>
        </row>
      </sheetData>
      <sheetData sheetId="18">
        <row r="1">
          <cell r="B1" t="str">
            <v>July</v>
          </cell>
          <cell r="E1" t="str">
            <v>Knobs</v>
          </cell>
          <cell r="F1" t="str">
            <v>Chains</v>
          </cell>
          <cell r="G1" t="str">
            <v>Locks</v>
          </cell>
          <cell r="H1" t="str">
            <v>Combined</v>
          </cell>
        </row>
        <row r="2">
          <cell r="B2" t="str">
            <v>knobs</v>
          </cell>
          <cell r="D2" t="str">
            <v>January</v>
          </cell>
          <cell r="E2">
            <v>2892</v>
          </cell>
          <cell r="F2">
            <v>1771</v>
          </cell>
          <cell r="G2">
            <v>4718</v>
          </cell>
          <cell r="H2">
            <v>9381</v>
          </cell>
        </row>
        <row r="3">
          <cell r="D3" t="str">
            <v>February</v>
          </cell>
          <cell r="E3">
            <v>3380</v>
          </cell>
          <cell r="F3">
            <v>4711</v>
          </cell>
          <cell r="G3">
            <v>2615</v>
          </cell>
          <cell r="H3">
            <v>10706</v>
          </cell>
        </row>
        <row r="4">
          <cell r="D4" t="str">
            <v>March</v>
          </cell>
          <cell r="E4">
            <v>3744</v>
          </cell>
          <cell r="F4">
            <v>3223</v>
          </cell>
          <cell r="G4">
            <v>5312</v>
          </cell>
          <cell r="H4">
            <v>12279</v>
          </cell>
        </row>
        <row r="5">
          <cell r="D5" t="str">
            <v>April</v>
          </cell>
          <cell r="E5">
            <v>3221</v>
          </cell>
          <cell r="F5">
            <v>2438</v>
          </cell>
          <cell r="G5">
            <v>1108</v>
          </cell>
          <cell r="H5">
            <v>6767</v>
          </cell>
        </row>
        <row r="6">
          <cell r="D6" t="str">
            <v>May</v>
          </cell>
          <cell r="E6">
            <v>4839</v>
          </cell>
          <cell r="F6">
            <v>1999</v>
          </cell>
          <cell r="G6">
            <v>1994</v>
          </cell>
          <cell r="H6">
            <v>8832</v>
          </cell>
        </row>
        <row r="7">
          <cell r="D7" t="str">
            <v>June</v>
          </cell>
          <cell r="E7">
            <v>3767</v>
          </cell>
          <cell r="F7">
            <v>5140</v>
          </cell>
          <cell r="G7">
            <v>3830</v>
          </cell>
          <cell r="H7">
            <v>12737</v>
          </cell>
        </row>
        <row r="8">
          <cell r="D8" t="str">
            <v>July</v>
          </cell>
          <cell r="E8">
            <v>5467</v>
          </cell>
          <cell r="F8">
            <v>3337</v>
          </cell>
          <cell r="G8">
            <v>3232</v>
          </cell>
          <cell r="H8">
            <v>12036</v>
          </cell>
        </row>
        <row r="9">
          <cell r="D9" t="str">
            <v>August</v>
          </cell>
          <cell r="E9">
            <v>3154</v>
          </cell>
          <cell r="F9">
            <v>4895</v>
          </cell>
          <cell r="G9">
            <v>1607</v>
          </cell>
          <cell r="H9">
            <v>9656</v>
          </cell>
        </row>
        <row r="10">
          <cell r="D10" t="str">
            <v>September</v>
          </cell>
          <cell r="E10">
            <v>1718</v>
          </cell>
          <cell r="F10">
            <v>2040</v>
          </cell>
          <cell r="G10">
            <v>1563</v>
          </cell>
          <cell r="H10">
            <v>5321</v>
          </cell>
        </row>
        <row r="11">
          <cell r="D11" t="str">
            <v>October</v>
          </cell>
          <cell r="E11">
            <v>1548</v>
          </cell>
          <cell r="F11">
            <v>1061</v>
          </cell>
          <cell r="G11">
            <v>2590</v>
          </cell>
          <cell r="H11">
            <v>5199</v>
          </cell>
        </row>
        <row r="12">
          <cell r="D12" t="str">
            <v>November</v>
          </cell>
          <cell r="E12">
            <v>5083</v>
          </cell>
          <cell r="F12">
            <v>3558</v>
          </cell>
          <cell r="G12">
            <v>3960</v>
          </cell>
          <cell r="H12">
            <v>12601</v>
          </cell>
        </row>
        <row r="13">
          <cell r="D13" t="str">
            <v>December</v>
          </cell>
          <cell r="E13">
            <v>5753</v>
          </cell>
          <cell r="F13">
            <v>2839</v>
          </cell>
          <cell r="G13">
            <v>3013</v>
          </cell>
          <cell r="H13">
            <v>11605</v>
          </cell>
        </row>
        <row r="14">
          <cell r="D14" t="str">
            <v>Total</v>
          </cell>
          <cell r="E14">
            <v>44566</v>
          </cell>
          <cell r="F14">
            <v>37012</v>
          </cell>
          <cell r="G14">
            <v>35542</v>
          </cell>
          <cell r="H14">
            <v>117120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woWayLookup"/>
      <sheetName val="matchExample"/>
      <sheetName val="twoColumnLookup"/>
    </sheetNames>
    <sheetDataSet>
      <sheetData sheetId="0">
        <row r="1">
          <cell r="B1" t="str">
            <v>July</v>
          </cell>
        </row>
      </sheetData>
      <sheetData sheetId="1"/>
      <sheetData sheetId="2">
        <row r="1">
          <cell r="B1" t="str">
            <v>Jeep</v>
          </cell>
        </row>
        <row r="2">
          <cell r="B2" t="str">
            <v>Cherokee</v>
          </cell>
          <cell r="D2" t="str">
            <v>Chevy</v>
          </cell>
          <cell r="E2" t="str">
            <v>Blazer</v>
          </cell>
          <cell r="F2" t="str">
            <v>c-094</v>
          </cell>
          <cell r="G2" t="str">
            <v>ChevyBlazer</v>
          </cell>
        </row>
        <row r="3">
          <cell r="D3" t="str">
            <v>Chevy</v>
          </cell>
          <cell r="E3" t="str">
            <v>Tahoe</v>
          </cell>
          <cell r="F3" t="str">
            <v>c-823</v>
          </cell>
          <cell r="G3" t="str">
            <v>ChevyTahoe</v>
          </cell>
        </row>
        <row r="4">
          <cell r="D4" t="str">
            <v>Ford</v>
          </cell>
          <cell r="E4" t="str">
            <v>Explorer</v>
          </cell>
          <cell r="F4" t="str">
            <v>f-772</v>
          </cell>
          <cell r="G4" t="str">
            <v>FordExplorer</v>
          </cell>
        </row>
        <row r="5">
          <cell r="D5" t="str">
            <v>Ford</v>
          </cell>
          <cell r="E5" t="str">
            <v>Expedition</v>
          </cell>
          <cell r="F5" t="str">
            <v>f-229</v>
          </cell>
          <cell r="G5" t="str">
            <v>FordExpedition</v>
          </cell>
        </row>
        <row r="6">
          <cell r="D6" t="str">
            <v>Jeep</v>
          </cell>
          <cell r="E6" t="str">
            <v>Cherokee</v>
          </cell>
          <cell r="F6" t="str">
            <v>j-983</v>
          </cell>
          <cell r="G6" t="str">
            <v>JeepCherokee</v>
          </cell>
        </row>
        <row r="7">
          <cell r="D7" t="str">
            <v>Jeep</v>
          </cell>
          <cell r="E7" t="str">
            <v>Grand Cherokee</v>
          </cell>
          <cell r="F7" t="str">
            <v>j-701</v>
          </cell>
          <cell r="G7" t="str">
            <v>JeepGrand Cherokee</v>
          </cell>
        </row>
        <row r="8">
          <cell r="D8" t="str">
            <v>Nissan</v>
          </cell>
          <cell r="E8" t="str">
            <v>pathfinder</v>
          </cell>
          <cell r="F8" t="str">
            <v>n-231</v>
          </cell>
          <cell r="G8" t="str">
            <v>Nissanpathfinder</v>
          </cell>
        </row>
        <row r="9">
          <cell r="D9" t="str">
            <v>Toyota</v>
          </cell>
          <cell r="E9" t="str">
            <v>Land cruiser</v>
          </cell>
          <cell r="F9" t="str">
            <v>t-981</v>
          </cell>
          <cell r="G9" t="str">
            <v>ToyotaLand cruiser</v>
          </cell>
        </row>
      </sheetData>
    </sheetDataSet>
  </externalBook>
</externalLink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oncours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Concourse">
      <a:majorFont>
        <a:latin typeface="Lucida Sans Unicode"/>
        <a:ea typeface=""/>
        <a:cs typeface=""/>
        <a:font script="Jpan" typeface="ＭＳ Ｐゴシック"/>
        <a:font script="Hang" typeface="맑은 고딕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Uigh" typeface="Microsoft Uighur"/>
        <a:font script="Geor" typeface="Sylfaen"/>
      </a:majorFont>
      <a:minorFont>
        <a:latin typeface="Lucida Sans Unicode"/>
        <a:ea typeface=""/>
        <a:cs typeface=""/>
        <a:font script="Jpan" typeface="ＭＳ Ｐゴシック"/>
        <a:font script="Hang" typeface="맑은 고딕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Uigh" typeface="Microsoft Uighur"/>
        <a:font script="Geor" typeface="Sylfaen"/>
      </a:minorFont>
    </a:fontScheme>
    <a:fmtScheme name="Concourse">
      <a:fillStyleLst>
        <a:solidFill>
          <a:schemeClr val="phClr"/>
        </a:solidFill>
        <a:gradFill rotWithShape="1">
          <a:gsLst>
            <a:gs pos="0">
              <a:schemeClr val="phClr">
                <a:tint val="62000"/>
                <a:satMod val="180000"/>
              </a:schemeClr>
            </a:gs>
            <a:gs pos="65000">
              <a:schemeClr val="phClr">
                <a:tint val="32000"/>
                <a:satMod val="250000"/>
              </a:schemeClr>
            </a:gs>
            <a:gs pos="100000">
              <a:schemeClr val="phClr">
                <a:tint val="23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55000" cap="flat" cmpd="thickThin" algn="ctr">
          <a:solidFill>
            <a:schemeClr val="phClr"/>
          </a:solidFill>
          <a:prstDash val="solid"/>
        </a:ln>
        <a:ln w="63500" cap="flat" cmpd="thickThin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glow" dir="t">
              <a:rot lat="0" lon="0" rev="6360000"/>
            </a:lightRig>
          </a:scene3d>
          <a:sp3d contourW="1000" prstMaterial="flat">
            <a:bevelT w="95250" h="101600"/>
            <a:contourClr>
              <a:schemeClr val="phClr">
                <a:satMod val="3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55000"/>
                <a:satMod val="300000"/>
              </a:schemeClr>
            </a:gs>
            <a:gs pos="40000">
              <a:schemeClr val="phClr">
                <a:tint val="65000"/>
                <a:satMod val="300000"/>
              </a:schemeClr>
            </a:gs>
            <a:gs pos="100000">
              <a:schemeClr val="phClr">
                <a:shade val="65000"/>
                <a:satMod val="300000"/>
              </a:schemeClr>
            </a:gs>
          </a:gsLst>
          <a:path path="circle">
            <a:fillToRect l="65000" b="98000"/>
          </a:path>
        </a:gradFill>
        <a:blipFill>
          <a:blip xmlns:r="http://schemas.openxmlformats.org/officeDocument/2006/relationships" r:embed="rId1">
            <a:duotone>
              <a:schemeClr val="phClr">
                <a:shade val="60000"/>
                <a:satMod val="110000"/>
              </a:schemeClr>
              <a:schemeClr val="phClr">
                <a:tint val="95000"/>
              </a:schemeClr>
            </a:duotone>
          </a:blip>
          <a:tile tx="0" ty="0" sx="50000" sy="5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51"/>
  <sheetViews>
    <sheetView zoomScale="80" zoomScaleNormal="80" zoomScalePageLayoutView="50" workbookViewId="0">
      <selection activeCell="L28" sqref="L28"/>
    </sheetView>
  </sheetViews>
  <sheetFormatPr defaultRowHeight="12.75" x14ac:dyDescent="0.2"/>
  <cols>
    <col min="1" max="1" width="1.5703125" style="2" customWidth="1"/>
    <col min="2" max="2" width="20.140625" style="2" bestFit="1" customWidth="1"/>
    <col min="3" max="3" width="19.140625" style="2" customWidth="1"/>
    <col min="4" max="4" width="26.42578125" style="6" customWidth="1"/>
    <col min="5" max="5" width="15.42578125" style="6" bestFit="1" customWidth="1"/>
    <col min="6" max="7" width="8.85546875" style="6" customWidth="1"/>
    <col min="8" max="8" width="10.85546875" style="7" customWidth="1"/>
    <col min="9" max="9" width="3.42578125" style="1" customWidth="1"/>
    <col min="10" max="10" width="1.85546875" customWidth="1"/>
    <col min="11" max="11" width="2.42578125" style="1" customWidth="1"/>
    <col min="12" max="12" width="44.5703125" style="1" customWidth="1"/>
    <col min="13" max="13" width="41" style="1" customWidth="1"/>
    <col min="14" max="14" width="2.28515625" style="1" customWidth="1"/>
    <col min="15" max="16384" width="9.140625" style="2"/>
  </cols>
  <sheetData>
    <row r="1" spans="1:17" ht="12" customHeight="1" x14ac:dyDescent="0.2">
      <c r="A1" s="16"/>
      <c r="B1" s="16"/>
      <c r="C1" s="16"/>
      <c r="D1" s="16"/>
      <c r="E1" s="16"/>
      <c r="F1" s="16"/>
      <c r="G1" s="16"/>
      <c r="H1" s="17"/>
      <c r="I1" s="15"/>
    </row>
    <row r="2" spans="1:17" ht="49.5" customHeight="1" thickBot="1" x14ac:dyDescent="1.1000000000000001">
      <c r="A2" s="18"/>
      <c r="B2" s="113" t="s">
        <v>61</v>
      </c>
      <c r="C2" s="113"/>
      <c r="D2" s="113"/>
      <c r="E2" s="113"/>
      <c r="F2" s="113"/>
      <c r="G2" s="113"/>
      <c r="H2" s="113"/>
      <c r="I2" s="14"/>
      <c r="K2" s="8"/>
      <c r="L2" s="8"/>
      <c r="M2" s="8"/>
      <c r="O2" s="1"/>
    </row>
    <row r="3" spans="1:17" s="4" customFormat="1" ht="30" customHeight="1" thickTop="1" thickBot="1" x14ac:dyDescent="0.25">
      <c r="A3" s="13"/>
      <c r="B3" s="43" t="s">
        <v>60</v>
      </c>
      <c r="C3" s="43" t="s">
        <v>83</v>
      </c>
      <c r="D3" s="43" t="s">
        <v>24</v>
      </c>
      <c r="E3" s="43" t="s">
        <v>0</v>
      </c>
      <c r="F3" s="43" t="s">
        <v>84</v>
      </c>
      <c r="G3" s="44" t="s">
        <v>87</v>
      </c>
      <c r="H3" s="44" t="s">
        <v>86</v>
      </c>
      <c r="I3" s="14"/>
      <c r="J3"/>
      <c r="K3" s="38"/>
      <c r="L3" s="114" t="s">
        <v>161</v>
      </c>
      <c r="M3" s="114"/>
      <c r="N3" s="39"/>
      <c r="O3" s="3"/>
    </row>
    <row r="4" spans="1:17" s="5" customFormat="1" ht="15.95" customHeight="1" thickTop="1" thickBot="1" x14ac:dyDescent="0.25">
      <c r="A4" s="19"/>
      <c r="B4" s="20" t="s">
        <v>30</v>
      </c>
      <c r="C4" s="21" t="s">
        <v>62</v>
      </c>
      <c r="D4" s="21" t="s">
        <v>26</v>
      </c>
      <c r="E4" s="23" t="s">
        <v>28</v>
      </c>
      <c r="F4" s="23">
        <v>2</v>
      </c>
      <c r="G4" s="24">
        <v>290</v>
      </c>
      <c r="H4" s="24">
        <f>G4/F4</f>
        <v>145</v>
      </c>
      <c r="I4" s="14"/>
      <c r="J4"/>
      <c r="K4" s="35"/>
      <c r="L4" s="35"/>
      <c r="M4" s="35"/>
      <c r="N4" s="35"/>
      <c r="O4" s="1"/>
    </row>
    <row r="5" spans="1:17" ht="15.95" customHeight="1" thickTop="1" x14ac:dyDescent="0.2">
      <c r="A5" s="18"/>
      <c r="B5" s="25" t="s">
        <v>31</v>
      </c>
      <c r="C5" s="26" t="s">
        <v>63</v>
      </c>
      <c r="D5" s="26" t="s">
        <v>21</v>
      </c>
      <c r="E5" s="28" t="s">
        <v>4</v>
      </c>
      <c r="F5" s="28">
        <v>3</v>
      </c>
      <c r="G5" s="29">
        <v>225</v>
      </c>
      <c r="H5" s="29">
        <f t="shared" ref="H5:H33" si="0">G5/F5</f>
        <v>75</v>
      </c>
      <c r="I5" s="14"/>
      <c r="K5" s="45"/>
      <c r="L5" s="109" t="s">
        <v>89</v>
      </c>
      <c r="M5" s="110"/>
      <c r="N5" s="45"/>
      <c r="O5" s="1"/>
    </row>
    <row r="6" spans="1:17" ht="15.95" customHeight="1" thickBot="1" x14ac:dyDescent="0.35">
      <c r="A6" s="18"/>
      <c r="B6" s="25" t="s">
        <v>32</v>
      </c>
      <c r="C6" s="26" t="s">
        <v>64</v>
      </c>
      <c r="D6" s="26" t="s">
        <v>22</v>
      </c>
      <c r="E6" s="28" t="s">
        <v>5</v>
      </c>
      <c r="F6" s="28">
        <v>3</v>
      </c>
      <c r="G6" s="29">
        <v>150</v>
      </c>
      <c r="H6" s="29">
        <f t="shared" si="0"/>
        <v>50</v>
      </c>
      <c r="I6" s="14"/>
      <c r="K6" s="45"/>
      <c r="L6" s="111" t="str">
        <f>INDEX(B4:H33, MATCH("peggy jackson", B4:B33, 0), 3)</f>
        <v>Restaurant Gift Certificate</v>
      </c>
      <c r="M6" s="112"/>
      <c r="N6" s="46"/>
      <c r="O6" s="1"/>
      <c r="Q6"/>
    </row>
    <row r="7" spans="1:17" ht="15.95" customHeight="1" thickTop="1" thickBot="1" x14ac:dyDescent="0.25">
      <c r="A7" s="18"/>
      <c r="B7" s="25" t="s">
        <v>33</v>
      </c>
      <c r="C7" s="26" t="s">
        <v>65</v>
      </c>
      <c r="D7" s="26" t="s">
        <v>16</v>
      </c>
      <c r="E7" s="28" t="s">
        <v>12</v>
      </c>
      <c r="F7" s="28">
        <v>2</v>
      </c>
      <c r="G7" s="29">
        <v>130</v>
      </c>
      <c r="H7" s="29">
        <f t="shared" si="0"/>
        <v>65</v>
      </c>
      <c r="I7" s="14"/>
      <c r="K7" s="45"/>
      <c r="L7" s="45"/>
      <c r="M7" s="36"/>
      <c r="N7" s="46"/>
      <c r="O7" s="1"/>
      <c r="Q7"/>
    </row>
    <row r="8" spans="1:17" ht="15.95" customHeight="1" thickTop="1" x14ac:dyDescent="0.2">
      <c r="A8" s="18"/>
      <c r="B8" s="25" t="s">
        <v>34</v>
      </c>
      <c r="C8" s="26" t="s">
        <v>66</v>
      </c>
      <c r="D8" s="26" t="s">
        <v>18</v>
      </c>
      <c r="E8" s="28" t="s">
        <v>28</v>
      </c>
      <c r="F8" s="28">
        <v>1</v>
      </c>
      <c r="G8" s="29">
        <v>400</v>
      </c>
      <c r="H8" s="29">
        <f t="shared" si="0"/>
        <v>400</v>
      </c>
      <c r="I8" s="14"/>
      <c r="K8" s="45"/>
      <c r="L8" s="109" t="s">
        <v>162</v>
      </c>
      <c r="M8" s="110"/>
      <c r="N8" s="46"/>
      <c r="O8" s="1"/>
      <c r="Q8"/>
    </row>
    <row r="9" spans="1:17" ht="15.95" customHeight="1" thickBot="1" x14ac:dyDescent="0.35">
      <c r="A9" s="18"/>
      <c r="B9" s="25" t="s">
        <v>35</v>
      </c>
      <c r="C9" s="26" t="s">
        <v>67</v>
      </c>
      <c r="D9" s="26" t="s">
        <v>25</v>
      </c>
      <c r="E9" s="28" t="s">
        <v>5</v>
      </c>
      <c r="F9" s="28">
        <v>2</v>
      </c>
      <c r="G9" s="29">
        <v>150</v>
      </c>
      <c r="H9" s="29">
        <f t="shared" si="0"/>
        <v>75</v>
      </c>
      <c r="I9" s="14"/>
      <c r="K9" s="45"/>
      <c r="L9" s="111" t="str">
        <f>INDEX( B4:H33, MATCH("kim jones", B4:B33,0), 4) &amp; ", " &amp; INDEX( B4:H33, MATCH("kim jones", B4:B33,0), 5)</f>
        <v>Product, 4</v>
      </c>
      <c r="M9" s="112"/>
      <c r="N9" s="46"/>
      <c r="O9" s="1"/>
      <c r="Q9"/>
    </row>
    <row r="10" spans="1:17" ht="15.95" customHeight="1" thickTop="1" thickBot="1" x14ac:dyDescent="0.25">
      <c r="A10" s="18"/>
      <c r="B10" s="25" t="s">
        <v>36</v>
      </c>
      <c r="C10" s="26" t="s">
        <v>68</v>
      </c>
      <c r="D10" s="26" t="s">
        <v>19</v>
      </c>
      <c r="E10" s="28" t="s">
        <v>5</v>
      </c>
      <c r="F10" s="28">
        <v>3</v>
      </c>
      <c r="G10" s="29">
        <v>150</v>
      </c>
      <c r="H10" s="29">
        <f t="shared" si="0"/>
        <v>50</v>
      </c>
      <c r="I10" s="14"/>
      <c r="K10" s="45"/>
      <c r="L10" s="45"/>
      <c r="M10" s="37"/>
      <c r="N10" s="46"/>
      <c r="O10" s="1"/>
      <c r="Q10"/>
    </row>
    <row r="11" spans="1:17" ht="15.95" customHeight="1" thickTop="1" x14ac:dyDescent="0.2">
      <c r="A11" s="18"/>
      <c r="B11" s="25" t="s">
        <v>37</v>
      </c>
      <c r="C11" s="26" t="s">
        <v>69</v>
      </c>
      <c r="D11" s="26" t="s">
        <v>17</v>
      </c>
      <c r="E11" s="28" t="s">
        <v>28</v>
      </c>
      <c r="F11" s="28">
        <v>1</v>
      </c>
      <c r="G11" s="29">
        <v>1000</v>
      </c>
      <c r="H11" s="29">
        <f t="shared" si="0"/>
        <v>1000</v>
      </c>
      <c r="I11" s="14"/>
      <c r="K11" s="45"/>
      <c r="L11" s="56" t="s">
        <v>160</v>
      </c>
      <c r="M11" s="56" t="s">
        <v>91</v>
      </c>
      <c r="N11" s="46"/>
      <c r="O11" s="1"/>
      <c r="Q11"/>
    </row>
    <row r="12" spans="1:17" ht="15.95" customHeight="1" thickBot="1" x14ac:dyDescent="0.35">
      <c r="A12" s="18"/>
      <c r="B12" s="25" t="s">
        <v>38</v>
      </c>
      <c r="C12" s="26" t="s">
        <v>70</v>
      </c>
      <c r="D12" s="26" t="s">
        <v>10</v>
      </c>
      <c r="E12" s="28" t="s">
        <v>5</v>
      </c>
      <c r="F12" s="28">
        <v>4</v>
      </c>
      <c r="G12" s="29">
        <v>120</v>
      </c>
      <c r="H12" s="29">
        <f t="shared" si="0"/>
        <v>30</v>
      </c>
      <c r="I12" s="14"/>
      <c r="K12" s="45"/>
      <c r="L12" s="104">
        <f>SMALL(H4:H33, 1)</f>
        <v>20</v>
      </c>
      <c r="M12" s="67" t="str">
        <f>INDEX(B4:H33, MATCH(L12,H4:H33, 0), 1)</f>
        <v>Kim Jones</v>
      </c>
      <c r="N12" s="46"/>
      <c r="O12" s="1"/>
      <c r="Q12"/>
    </row>
    <row r="13" spans="1:17" ht="15.95" customHeight="1" thickTop="1" thickBot="1" x14ac:dyDescent="0.25">
      <c r="A13" s="18"/>
      <c r="B13" s="25" t="s">
        <v>39</v>
      </c>
      <c r="C13" s="26" t="s">
        <v>71</v>
      </c>
      <c r="D13" s="26" t="s">
        <v>6</v>
      </c>
      <c r="E13" s="28" t="s">
        <v>5</v>
      </c>
      <c r="F13" s="28">
        <v>2</v>
      </c>
      <c r="G13" s="29">
        <v>150</v>
      </c>
      <c r="H13" s="29">
        <f t="shared" si="0"/>
        <v>75</v>
      </c>
      <c r="I13" s="14"/>
      <c r="K13" s="45"/>
      <c r="L13" s="45"/>
      <c r="M13" s="37"/>
      <c r="N13" s="46"/>
      <c r="O13" s="1"/>
      <c r="Q13"/>
    </row>
    <row r="14" spans="1:17" ht="15.95" customHeight="1" thickTop="1" x14ac:dyDescent="0.2">
      <c r="A14" s="18"/>
      <c r="B14" s="25" t="s">
        <v>40</v>
      </c>
      <c r="C14" s="26" t="s">
        <v>72</v>
      </c>
      <c r="D14" s="26" t="s">
        <v>26</v>
      </c>
      <c r="E14" s="28" t="s">
        <v>28</v>
      </c>
      <c r="F14" s="28">
        <v>3</v>
      </c>
      <c r="G14" s="29">
        <v>600</v>
      </c>
      <c r="H14" s="29">
        <f t="shared" si="0"/>
        <v>200</v>
      </c>
      <c r="I14" s="14"/>
      <c r="K14" s="45"/>
      <c r="L14" s="109" t="s">
        <v>90</v>
      </c>
      <c r="M14" s="110"/>
      <c r="N14" s="46"/>
      <c r="O14" s="1"/>
      <c r="Q14"/>
    </row>
    <row r="15" spans="1:17" ht="15.95" customHeight="1" thickBot="1" x14ac:dyDescent="0.35">
      <c r="A15" s="18"/>
      <c r="B15" s="25" t="s">
        <v>41</v>
      </c>
      <c r="C15" s="26" t="s">
        <v>72</v>
      </c>
      <c r="D15" s="26" t="s">
        <v>13</v>
      </c>
      <c r="E15" s="28" t="s">
        <v>4</v>
      </c>
      <c r="F15" s="28">
        <v>4</v>
      </c>
      <c r="G15" s="29">
        <v>80</v>
      </c>
      <c r="H15" s="29">
        <f t="shared" si="0"/>
        <v>20</v>
      </c>
      <c r="I15" s="14"/>
      <c r="K15" s="45"/>
      <c r="L15" s="111" t="str">
        <f>INDEX(B4:H33,MATCH(LARGE(H4:H33,1),H4:H33,0),1)&amp;", "&amp;INDEX(B4:H33,MATCH(LARGE(H4:H33,1),H4:H33,0),3)</f>
        <v>Tara Huber, Laptop Computer</v>
      </c>
      <c r="M15" s="112"/>
      <c r="N15" s="46"/>
      <c r="O15" s="1"/>
      <c r="Q15"/>
    </row>
    <row r="16" spans="1:17" ht="15.95" customHeight="1" thickTop="1" thickBot="1" x14ac:dyDescent="0.25">
      <c r="A16" s="18"/>
      <c r="B16" s="25" t="s">
        <v>42</v>
      </c>
      <c r="C16" s="26" t="s">
        <v>73</v>
      </c>
      <c r="D16" s="26" t="s">
        <v>3</v>
      </c>
      <c r="E16" s="28" t="s">
        <v>4</v>
      </c>
      <c r="F16" s="28">
        <v>2</v>
      </c>
      <c r="G16" s="29">
        <v>150</v>
      </c>
      <c r="H16" s="29">
        <f t="shared" si="0"/>
        <v>75</v>
      </c>
      <c r="I16" s="14"/>
      <c r="K16" s="45"/>
      <c r="L16" s="45"/>
      <c r="M16" s="37"/>
      <c r="N16" s="46"/>
      <c r="O16" s="1"/>
      <c r="Q16"/>
    </row>
    <row r="17" spans="1:17" ht="15.95" customHeight="1" thickTop="1" x14ac:dyDescent="0.2">
      <c r="A17" s="18"/>
      <c r="B17" s="25" t="s">
        <v>43</v>
      </c>
      <c r="C17" s="26" t="s">
        <v>74</v>
      </c>
      <c r="D17" s="26" t="s">
        <v>11</v>
      </c>
      <c r="E17" s="28" t="s">
        <v>12</v>
      </c>
      <c r="F17" s="28">
        <v>2</v>
      </c>
      <c r="G17" s="29">
        <v>90</v>
      </c>
      <c r="H17" s="29">
        <f t="shared" si="0"/>
        <v>45</v>
      </c>
      <c r="I17" s="14"/>
      <c r="K17" s="45"/>
      <c r="L17" s="109" t="s">
        <v>92</v>
      </c>
      <c r="M17" s="110" t="s">
        <v>88</v>
      </c>
      <c r="N17" s="46"/>
      <c r="O17" s="1"/>
      <c r="Q17"/>
    </row>
    <row r="18" spans="1:17" ht="15.95" customHeight="1" thickBot="1" x14ac:dyDescent="0.35">
      <c r="A18" s="18"/>
      <c r="B18" s="25" t="s">
        <v>44</v>
      </c>
      <c r="C18" s="26" t="s">
        <v>63</v>
      </c>
      <c r="D18" s="26" t="s">
        <v>6</v>
      </c>
      <c r="E18" s="28" t="s">
        <v>5</v>
      </c>
      <c r="F18" s="28">
        <v>4</v>
      </c>
      <c r="G18" s="29">
        <v>160</v>
      </c>
      <c r="H18" s="29">
        <f t="shared" si="0"/>
        <v>40</v>
      </c>
      <c r="I18" s="14"/>
      <c r="K18" s="45"/>
      <c r="L18" s="111" t="str">
        <f>IF(INDEX(B4:H33, MATCH("larry lopez", B4:B33, 0), 6) &gt; INDEX(B4:H33, MATCH("Robert Hall", B4:B33, 0), 6), "Yes, he did!", "No, he didn't")</f>
        <v>Yes, he did!</v>
      </c>
      <c r="M18" s="112"/>
      <c r="N18" s="46"/>
      <c r="O18" s="1"/>
      <c r="Q18"/>
    </row>
    <row r="19" spans="1:17" ht="15.95" customHeight="1" thickTop="1" x14ac:dyDescent="0.2">
      <c r="A19" s="18"/>
      <c r="B19" s="25" t="s">
        <v>45</v>
      </c>
      <c r="C19" s="26" t="s">
        <v>68</v>
      </c>
      <c r="D19" s="26" t="s">
        <v>7</v>
      </c>
      <c r="E19" s="28" t="s">
        <v>2</v>
      </c>
      <c r="F19" s="28">
        <v>2</v>
      </c>
      <c r="G19" s="29">
        <v>100</v>
      </c>
      <c r="H19" s="29">
        <f t="shared" si="0"/>
        <v>50</v>
      </c>
      <c r="I19" s="14"/>
      <c r="K19" s="45"/>
      <c r="L19" s="45"/>
      <c r="M19" s="37"/>
      <c r="N19" s="46"/>
      <c r="O19" s="1"/>
      <c r="Q19"/>
    </row>
    <row r="20" spans="1:17" ht="15.95" customHeight="1" x14ac:dyDescent="0.2">
      <c r="A20" s="18"/>
      <c r="B20" s="25" t="s">
        <v>46</v>
      </c>
      <c r="C20" s="26" t="s">
        <v>85</v>
      </c>
      <c r="D20" s="26" t="s">
        <v>1</v>
      </c>
      <c r="E20" s="28" t="s">
        <v>2</v>
      </c>
      <c r="F20" s="28">
        <v>2</v>
      </c>
      <c r="G20" s="29">
        <v>100</v>
      </c>
      <c r="H20" s="29">
        <f t="shared" si="0"/>
        <v>50</v>
      </c>
      <c r="I20" s="14"/>
      <c r="K20" s="45"/>
      <c r="L20" s="45"/>
      <c r="M20" s="36"/>
      <c r="N20" s="46"/>
      <c r="O20" s="1"/>
      <c r="Q20"/>
    </row>
    <row r="21" spans="1:17" ht="15.95" customHeight="1" thickBot="1" x14ac:dyDescent="0.25">
      <c r="A21" s="18"/>
      <c r="B21" s="25" t="s">
        <v>47</v>
      </c>
      <c r="C21" s="26" t="s">
        <v>75</v>
      </c>
      <c r="D21" s="26" t="s">
        <v>6</v>
      </c>
      <c r="E21" s="28" t="s">
        <v>5</v>
      </c>
      <c r="F21" s="28">
        <v>2</v>
      </c>
      <c r="G21" s="29">
        <v>80</v>
      </c>
      <c r="H21" s="29">
        <f t="shared" si="0"/>
        <v>40</v>
      </c>
      <c r="I21" s="14"/>
      <c r="K21" s="40"/>
      <c r="L21" s="57"/>
      <c r="M21" s="41"/>
      <c r="N21" s="42"/>
      <c r="O21" s="1"/>
      <c r="Q21"/>
    </row>
    <row r="22" spans="1:17" ht="15.95" customHeight="1" thickTop="1" x14ac:dyDescent="0.2">
      <c r="A22" s="18"/>
      <c r="B22" s="25" t="s">
        <v>48</v>
      </c>
      <c r="C22" s="26" t="s">
        <v>75</v>
      </c>
      <c r="D22" s="26" t="s">
        <v>8</v>
      </c>
      <c r="E22" s="28" t="s">
        <v>5</v>
      </c>
      <c r="F22" s="28">
        <v>2</v>
      </c>
      <c r="G22" s="29">
        <v>100</v>
      </c>
      <c r="H22" s="29">
        <f t="shared" si="0"/>
        <v>50</v>
      </c>
      <c r="I22" s="14"/>
      <c r="K22" s="8"/>
      <c r="L22" s="8"/>
      <c r="O22" s="1"/>
      <c r="Q22"/>
    </row>
    <row r="23" spans="1:17" ht="15.95" customHeight="1" x14ac:dyDescent="0.2">
      <c r="A23" s="18"/>
      <c r="B23" s="25" t="s">
        <v>49</v>
      </c>
      <c r="C23" s="26" t="s">
        <v>76</v>
      </c>
      <c r="D23" s="26" t="s">
        <v>15</v>
      </c>
      <c r="E23" s="28" t="s">
        <v>12</v>
      </c>
      <c r="F23" s="28">
        <v>2</v>
      </c>
      <c r="G23" s="29">
        <v>200</v>
      </c>
      <c r="H23" s="29">
        <f t="shared" si="0"/>
        <v>100</v>
      </c>
      <c r="I23" s="14"/>
      <c r="K23" s="8"/>
      <c r="L23" s="8"/>
      <c r="O23" s="1"/>
      <c r="Q23"/>
    </row>
    <row r="24" spans="1:17" ht="15.95" customHeight="1" x14ac:dyDescent="0.2">
      <c r="A24" s="18"/>
      <c r="B24" s="25" t="s">
        <v>50</v>
      </c>
      <c r="C24" s="26" t="s">
        <v>77</v>
      </c>
      <c r="D24" s="26" t="s">
        <v>9</v>
      </c>
      <c r="E24" s="28" t="s">
        <v>4</v>
      </c>
      <c r="F24" s="28">
        <v>3</v>
      </c>
      <c r="G24" s="29">
        <v>300</v>
      </c>
      <c r="H24" s="29">
        <f t="shared" si="0"/>
        <v>100</v>
      </c>
      <c r="I24" s="14"/>
      <c r="K24" s="2"/>
      <c r="L24" s="2"/>
      <c r="M24"/>
      <c r="O24" s="1"/>
      <c r="Q24"/>
    </row>
    <row r="25" spans="1:17" ht="15.95" customHeight="1" x14ac:dyDescent="0.2">
      <c r="A25" s="18"/>
      <c r="B25" s="25" t="s">
        <v>51</v>
      </c>
      <c r="C25" s="26" t="s">
        <v>71</v>
      </c>
      <c r="D25" s="26" t="s">
        <v>26</v>
      </c>
      <c r="E25" s="28" t="s">
        <v>28</v>
      </c>
      <c r="F25" s="28">
        <v>4</v>
      </c>
      <c r="G25" s="29">
        <v>580</v>
      </c>
      <c r="H25" s="29">
        <f t="shared" si="0"/>
        <v>145</v>
      </c>
      <c r="I25" s="14"/>
      <c r="K25" s="2"/>
      <c r="L25" s="2"/>
      <c r="M25"/>
      <c r="O25" s="1"/>
      <c r="Q25"/>
    </row>
    <row r="26" spans="1:17" ht="15.95" customHeight="1" x14ac:dyDescent="0.2">
      <c r="A26" s="18"/>
      <c r="B26" s="25" t="s">
        <v>52</v>
      </c>
      <c r="C26" s="26" t="s">
        <v>77</v>
      </c>
      <c r="D26" s="26" t="s">
        <v>27</v>
      </c>
      <c r="E26" s="28" t="s">
        <v>2</v>
      </c>
      <c r="F26" s="28">
        <v>2</v>
      </c>
      <c r="G26" s="29">
        <v>500</v>
      </c>
      <c r="H26" s="29">
        <f t="shared" si="0"/>
        <v>250</v>
      </c>
      <c r="I26" s="14"/>
      <c r="K26" s="2"/>
      <c r="L26" s="2"/>
      <c r="M26"/>
      <c r="O26" s="1"/>
      <c r="Q26"/>
    </row>
    <row r="27" spans="1:17" ht="15.95" customHeight="1" x14ac:dyDescent="0.2">
      <c r="A27" s="18"/>
      <c r="B27" s="25" t="s">
        <v>53</v>
      </c>
      <c r="C27" s="26" t="s">
        <v>78</v>
      </c>
      <c r="D27" s="26" t="s">
        <v>27</v>
      </c>
      <c r="E27" s="28" t="s">
        <v>5</v>
      </c>
      <c r="F27" s="28">
        <v>3</v>
      </c>
      <c r="G27" s="29">
        <v>600</v>
      </c>
      <c r="H27" s="29">
        <f t="shared" si="0"/>
        <v>200</v>
      </c>
      <c r="I27" s="14"/>
      <c r="M27"/>
      <c r="O27" s="1"/>
      <c r="Q27"/>
    </row>
    <row r="28" spans="1:17" ht="15.95" customHeight="1" x14ac:dyDescent="0.2">
      <c r="A28" s="18"/>
      <c r="B28" s="25" t="s">
        <v>54</v>
      </c>
      <c r="C28" s="26" t="s">
        <v>79</v>
      </c>
      <c r="D28" s="26" t="s">
        <v>6</v>
      </c>
      <c r="E28" s="28" t="s">
        <v>5</v>
      </c>
      <c r="F28" s="28">
        <v>3</v>
      </c>
      <c r="G28" s="29">
        <v>180</v>
      </c>
      <c r="H28" s="29">
        <f t="shared" si="0"/>
        <v>60</v>
      </c>
      <c r="I28" s="14"/>
      <c r="M28"/>
      <c r="O28" s="1"/>
      <c r="Q28"/>
    </row>
    <row r="29" spans="1:17" ht="15.95" customHeight="1" x14ac:dyDescent="0.2">
      <c r="A29" s="18"/>
      <c r="B29" s="25" t="s">
        <v>55</v>
      </c>
      <c r="C29" s="26" t="s">
        <v>80</v>
      </c>
      <c r="D29" s="26" t="s">
        <v>29</v>
      </c>
      <c r="E29" s="28" t="s">
        <v>5</v>
      </c>
      <c r="F29" s="28">
        <v>2</v>
      </c>
      <c r="G29" s="29">
        <v>200</v>
      </c>
      <c r="H29" s="29">
        <f t="shared" si="0"/>
        <v>100</v>
      </c>
      <c r="I29" s="14"/>
      <c r="M29"/>
      <c r="O29" s="1"/>
      <c r="Q29"/>
    </row>
    <row r="30" spans="1:17" ht="15.95" customHeight="1" x14ac:dyDescent="0.2">
      <c r="A30" s="18"/>
      <c r="B30" s="25" t="s">
        <v>56</v>
      </c>
      <c r="C30" s="26" t="s">
        <v>81</v>
      </c>
      <c r="D30" s="26" t="s">
        <v>14</v>
      </c>
      <c r="E30" s="28" t="s">
        <v>12</v>
      </c>
      <c r="F30" s="28">
        <v>2</v>
      </c>
      <c r="G30" s="29">
        <v>200</v>
      </c>
      <c r="H30" s="29">
        <f t="shared" si="0"/>
        <v>100</v>
      </c>
      <c r="I30" s="14"/>
      <c r="M30"/>
      <c r="O30" s="1"/>
      <c r="Q30"/>
    </row>
    <row r="31" spans="1:17" ht="15.95" customHeight="1" x14ac:dyDescent="0.2">
      <c r="A31" s="18"/>
      <c r="B31" s="25" t="s">
        <v>57</v>
      </c>
      <c r="C31" s="26" t="s">
        <v>82</v>
      </c>
      <c r="D31" s="26" t="s">
        <v>20</v>
      </c>
      <c r="E31" s="28" t="s">
        <v>4</v>
      </c>
      <c r="F31" s="28">
        <v>1</v>
      </c>
      <c r="G31" s="29">
        <v>100</v>
      </c>
      <c r="H31" s="29">
        <f t="shared" si="0"/>
        <v>100</v>
      </c>
      <c r="I31" s="14"/>
      <c r="M31"/>
      <c r="O31" s="1"/>
      <c r="Q31"/>
    </row>
    <row r="32" spans="1:17" ht="15.95" customHeight="1" x14ac:dyDescent="0.2">
      <c r="A32" s="18"/>
      <c r="B32" s="25" t="s">
        <v>58</v>
      </c>
      <c r="C32" s="26" t="s">
        <v>76</v>
      </c>
      <c r="D32" s="26" t="s">
        <v>8</v>
      </c>
      <c r="E32" s="28" t="s">
        <v>5</v>
      </c>
      <c r="F32" s="28">
        <v>1</v>
      </c>
      <c r="G32" s="29">
        <v>100</v>
      </c>
      <c r="H32" s="29">
        <f t="shared" si="0"/>
        <v>100</v>
      </c>
      <c r="I32" s="14"/>
      <c r="M32"/>
      <c r="O32" s="1"/>
      <c r="Q32"/>
    </row>
    <row r="33" spans="1:17" ht="15.95" customHeight="1" x14ac:dyDescent="0.2">
      <c r="A33" s="18"/>
      <c r="B33" s="30" t="s">
        <v>59</v>
      </c>
      <c r="C33" s="31" t="s">
        <v>72</v>
      </c>
      <c r="D33" s="31" t="s">
        <v>6</v>
      </c>
      <c r="E33" s="33" t="s">
        <v>5</v>
      </c>
      <c r="F33" s="33">
        <v>4</v>
      </c>
      <c r="G33" s="34">
        <v>180</v>
      </c>
      <c r="H33" s="34">
        <f t="shared" si="0"/>
        <v>45</v>
      </c>
      <c r="I33" s="15"/>
      <c r="M33"/>
      <c r="O33" s="1"/>
      <c r="Q33"/>
    </row>
    <row r="34" spans="1:17" ht="9.75" customHeight="1" x14ac:dyDescent="0.2">
      <c r="A34" s="16"/>
      <c r="B34" s="16"/>
      <c r="C34" s="16"/>
      <c r="D34" s="16"/>
      <c r="E34" s="16"/>
      <c r="F34" s="16"/>
      <c r="G34" s="16"/>
      <c r="H34" s="17"/>
      <c r="I34" s="15"/>
      <c r="M34"/>
      <c r="O34" s="1"/>
      <c r="Q34"/>
    </row>
    <row r="35" spans="1:17" ht="18.75" customHeight="1" x14ac:dyDescent="0.2">
      <c r="A35" s="9"/>
      <c r="B35" s="9"/>
      <c r="C35" s="9"/>
      <c r="D35" s="10"/>
      <c r="E35" s="10"/>
      <c r="F35" s="10"/>
      <c r="G35" s="10"/>
      <c r="H35" s="11"/>
      <c r="I35" s="8"/>
      <c r="M35"/>
      <c r="Q35"/>
    </row>
    <row r="36" spans="1:17" x14ac:dyDescent="0.2">
      <c r="I36" s="2"/>
      <c r="M36"/>
      <c r="Q36"/>
    </row>
    <row r="37" spans="1:17" x14ac:dyDescent="0.2">
      <c r="M37"/>
      <c r="Q37"/>
    </row>
    <row r="38" spans="1:17" x14ac:dyDescent="0.2">
      <c r="M38"/>
    </row>
    <row r="39" spans="1:17" x14ac:dyDescent="0.2">
      <c r="M39"/>
    </row>
    <row r="40" spans="1:17" x14ac:dyDescent="0.2">
      <c r="M40"/>
    </row>
    <row r="41" spans="1:17" x14ac:dyDescent="0.2">
      <c r="M41"/>
    </row>
    <row r="42" spans="1:17" x14ac:dyDescent="0.2">
      <c r="M42"/>
    </row>
    <row r="43" spans="1:17" x14ac:dyDescent="0.2">
      <c r="M43"/>
    </row>
    <row r="44" spans="1:17" x14ac:dyDescent="0.2">
      <c r="M44"/>
    </row>
    <row r="45" spans="1:17" x14ac:dyDescent="0.2">
      <c r="M45"/>
    </row>
    <row r="46" spans="1:17" x14ac:dyDescent="0.2">
      <c r="M46"/>
    </row>
    <row r="47" spans="1:17" x14ac:dyDescent="0.2">
      <c r="M47"/>
    </row>
    <row r="48" spans="1:17" x14ac:dyDescent="0.2">
      <c r="M48"/>
    </row>
    <row r="49" spans="13:13" x14ac:dyDescent="0.2">
      <c r="M49"/>
    </row>
    <row r="50" spans="13:13" x14ac:dyDescent="0.2">
      <c r="M50"/>
    </row>
    <row r="51" spans="13:13" x14ac:dyDescent="0.2">
      <c r="M51"/>
    </row>
  </sheetData>
  <sheetProtection selectLockedCells="1" selectUnlockedCells="1"/>
  <mergeCells count="10">
    <mergeCell ref="L14:M14"/>
    <mergeCell ref="L15:M15"/>
    <mergeCell ref="L17:M17"/>
    <mergeCell ref="L18:M18"/>
    <mergeCell ref="B2:H2"/>
    <mergeCell ref="L5:M5"/>
    <mergeCell ref="L6:M6"/>
    <mergeCell ref="L8:M8"/>
    <mergeCell ref="L9:M9"/>
    <mergeCell ref="L3:M3"/>
  </mergeCells>
  <printOptions horizontalCentered="1"/>
  <pageMargins left="0.75" right="0.75" top="0.75" bottom="0.75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T63"/>
  <sheetViews>
    <sheetView topLeftCell="E1" zoomScale="90" zoomScaleNormal="90" zoomScalePageLayoutView="50" workbookViewId="0">
      <selection activeCell="P29" sqref="P29"/>
    </sheetView>
  </sheetViews>
  <sheetFormatPr defaultRowHeight="12.75" x14ac:dyDescent="0.2"/>
  <cols>
    <col min="1" max="1" width="1.5703125" style="2" customWidth="1"/>
    <col min="2" max="2" width="20.140625" style="2" bestFit="1" customWidth="1"/>
    <col min="3" max="3" width="19.140625" style="2" customWidth="1"/>
    <col min="4" max="4" width="8.7109375" style="6" hidden="1" customWidth="1"/>
    <col min="5" max="5" width="26.42578125" style="6" customWidth="1"/>
    <col min="6" max="6" width="15.42578125" style="6" bestFit="1" customWidth="1"/>
    <col min="7" max="7" width="8.85546875" style="6" customWidth="1"/>
    <col min="8" max="8" width="10.7109375" style="6" customWidth="1"/>
    <col min="9" max="9" width="12.7109375" style="6" customWidth="1"/>
    <col min="10" max="10" width="10.42578125" style="7" customWidth="1"/>
    <col min="11" max="11" width="3.42578125" style="1" customWidth="1"/>
    <col min="12" max="12" width="2.5703125" customWidth="1"/>
    <col min="13" max="13" width="3.42578125" style="1" customWidth="1"/>
    <col min="14" max="14" width="15.28515625" style="1" customWidth="1"/>
    <col min="15" max="15" width="13.85546875" style="1" customWidth="1"/>
    <col min="16" max="16" width="14.42578125" style="2" customWidth="1"/>
    <col min="17" max="17" width="4.5703125" style="2" customWidth="1"/>
    <col min="18" max="18" width="5.5703125" style="2" customWidth="1"/>
    <col min="19" max="19" width="9.42578125" style="2" customWidth="1"/>
    <col min="20" max="20" width="3.85546875" style="2" customWidth="1"/>
    <col min="21" max="16384" width="9.140625" style="2"/>
  </cols>
  <sheetData>
    <row r="1" spans="1:20" ht="12" customHeight="1" x14ac:dyDescent="0.2">
      <c r="A1" s="16"/>
      <c r="B1" s="16"/>
      <c r="C1" s="16"/>
      <c r="D1" s="17"/>
      <c r="E1" s="16"/>
      <c r="F1" s="16"/>
      <c r="G1" s="16"/>
      <c r="H1" s="16"/>
      <c r="I1" s="16"/>
      <c r="J1" s="17"/>
      <c r="K1" s="15"/>
    </row>
    <row r="2" spans="1:20" ht="49.5" customHeight="1" thickBot="1" x14ac:dyDescent="1.1000000000000001">
      <c r="A2" s="18"/>
      <c r="B2" s="119" t="s">
        <v>61</v>
      </c>
      <c r="C2" s="119"/>
      <c r="D2" s="119"/>
      <c r="E2" s="119"/>
      <c r="F2" s="119"/>
      <c r="G2" s="119"/>
      <c r="H2" s="119"/>
      <c r="I2" s="119"/>
      <c r="J2" s="119"/>
      <c r="K2" s="14"/>
      <c r="M2" s="8"/>
      <c r="N2" s="8"/>
    </row>
    <row r="3" spans="1:20" s="4" customFormat="1" ht="30" customHeight="1" thickTop="1" thickBot="1" x14ac:dyDescent="0.25">
      <c r="A3" s="13"/>
      <c r="B3" s="43" t="s">
        <v>60</v>
      </c>
      <c r="C3" s="43" t="s">
        <v>83</v>
      </c>
      <c r="D3" s="43" t="s">
        <v>23</v>
      </c>
      <c r="E3" s="43" t="s">
        <v>24</v>
      </c>
      <c r="F3" s="43" t="s">
        <v>0</v>
      </c>
      <c r="G3" s="43" t="s">
        <v>84</v>
      </c>
      <c r="H3" s="44" t="s">
        <v>86</v>
      </c>
      <c r="I3" s="43" t="s">
        <v>97</v>
      </c>
      <c r="J3" s="44" t="s">
        <v>163</v>
      </c>
      <c r="K3" s="14"/>
      <c r="L3"/>
      <c r="M3" s="55"/>
      <c r="N3" s="120" t="s">
        <v>103</v>
      </c>
      <c r="O3" s="120"/>
      <c r="P3" s="120"/>
      <c r="Q3" s="120"/>
      <c r="R3" s="120"/>
      <c r="S3" s="120"/>
      <c r="T3" s="55"/>
    </row>
    <row r="4" spans="1:20" s="5" customFormat="1" ht="15.95" customHeight="1" thickTop="1" x14ac:dyDescent="0.2">
      <c r="A4" s="19"/>
      <c r="B4" s="20" t="s">
        <v>30</v>
      </c>
      <c r="C4" s="21" t="s">
        <v>62</v>
      </c>
      <c r="D4" s="22">
        <v>80634</v>
      </c>
      <c r="E4" s="21" t="s">
        <v>26</v>
      </c>
      <c r="F4" s="23" t="s">
        <v>28</v>
      </c>
      <c r="G4" s="23">
        <v>2</v>
      </c>
      <c r="H4" s="24">
        <v>145</v>
      </c>
      <c r="I4" s="24" t="str">
        <f>INDEX($O$7:$P$10, MATCH(H4, $O$7:$O$10,1), 2)</f>
        <v>Good</v>
      </c>
      <c r="J4" s="24" t="str">
        <f xml:space="preserve"> "Class " &amp; INDEX($N$13:$S$18,MATCH(F4,$N$13:$N$18,0),MATCH(G4,$N$13:$S$13,0))</f>
        <v>Class B</v>
      </c>
      <c r="K4" s="14"/>
      <c r="L4"/>
      <c r="M4" s="35"/>
      <c r="N4" s="35"/>
      <c r="O4" s="35"/>
      <c r="P4" s="52"/>
      <c r="Q4" s="52"/>
      <c r="R4" s="52"/>
      <c r="S4" s="52"/>
      <c r="T4" s="35"/>
    </row>
    <row r="5" spans="1:20" ht="15.95" customHeight="1" thickBot="1" x14ac:dyDescent="0.25">
      <c r="A5" s="18"/>
      <c r="B5" s="25" t="s">
        <v>31</v>
      </c>
      <c r="C5" s="26" t="s">
        <v>63</v>
      </c>
      <c r="D5" s="27">
        <v>66603</v>
      </c>
      <c r="E5" s="26" t="s">
        <v>21</v>
      </c>
      <c r="F5" s="28" t="s">
        <v>4</v>
      </c>
      <c r="G5" s="28">
        <v>3</v>
      </c>
      <c r="H5" s="29">
        <v>75</v>
      </c>
      <c r="I5" s="29" t="str">
        <f t="shared" ref="I5:I33" si="0">INDEX($O$7:$P$10, MATCH(H5, $O$7:$O$10,1), 2)</f>
        <v>Moderate</v>
      </c>
      <c r="J5" s="29" t="str">
        <f t="shared" ref="J5:J33" si="1" xml:space="preserve"> "Class " &amp; INDEX($N$13:$S$18,MATCH(F5,$N$13:$N$18,0),MATCH(G5,$N$13:$S$13,0))</f>
        <v>Class A</v>
      </c>
      <c r="K5" s="14"/>
      <c r="M5" s="12"/>
      <c r="N5" s="121" t="s">
        <v>97</v>
      </c>
      <c r="O5" s="121"/>
      <c r="P5" s="121"/>
      <c r="Q5" s="51"/>
      <c r="R5" s="51"/>
      <c r="S5" s="51"/>
      <c r="T5" s="12"/>
    </row>
    <row r="6" spans="1:20" ht="15.95" customHeight="1" thickTop="1" thickBot="1" x14ac:dyDescent="0.25">
      <c r="A6" s="18"/>
      <c r="B6" s="25" t="s">
        <v>32</v>
      </c>
      <c r="C6" s="26" t="s">
        <v>64</v>
      </c>
      <c r="D6" s="27">
        <v>85003</v>
      </c>
      <c r="E6" s="26" t="s">
        <v>22</v>
      </c>
      <c r="F6" s="28" t="s">
        <v>5</v>
      </c>
      <c r="G6" s="28">
        <v>3</v>
      </c>
      <c r="H6" s="29">
        <v>50</v>
      </c>
      <c r="I6" s="29" t="str">
        <f t="shared" si="0"/>
        <v>Moderate</v>
      </c>
      <c r="J6" s="29" t="str">
        <f t="shared" si="1"/>
        <v>Class B</v>
      </c>
      <c r="K6" s="14"/>
      <c r="M6" s="12"/>
      <c r="N6" s="47"/>
      <c r="O6" s="105" t="s">
        <v>98</v>
      </c>
      <c r="P6" s="68" t="s">
        <v>97</v>
      </c>
      <c r="Q6" s="12"/>
      <c r="R6" s="12"/>
      <c r="S6" s="12"/>
      <c r="T6" s="12"/>
    </row>
    <row r="7" spans="1:20" ht="15.95" customHeight="1" thickTop="1" x14ac:dyDescent="0.2">
      <c r="A7" s="18"/>
      <c r="B7" s="25" t="s">
        <v>33</v>
      </c>
      <c r="C7" s="26" t="s">
        <v>65</v>
      </c>
      <c r="D7" s="27">
        <v>73717</v>
      </c>
      <c r="E7" s="26" t="s">
        <v>16</v>
      </c>
      <c r="F7" s="28" t="s">
        <v>12</v>
      </c>
      <c r="G7" s="28">
        <v>2</v>
      </c>
      <c r="H7" s="29">
        <v>65</v>
      </c>
      <c r="I7" s="29" t="str">
        <f t="shared" si="0"/>
        <v>Moderate</v>
      </c>
      <c r="J7" s="29" t="str">
        <f t="shared" si="1"/>
        <v>Class C</v>
      </c>
      <c r="K7" s="14"/>
      <c r="M7" s="12"/>
      <c r="N7" s="48"/>
      <c r="O7" s="106">
        <v>0</v>
      </c>
      <c r="P7" s="69" t="s">
        <v>99</v>
      </c>
      <c r="Q7" s="12"/>
      <c r="R7" s="12"/>
      <c r="S7" s="12"/>
      <c r="T7" s="12"/>
    </row>
    <row r="8" spans="1:20" ht="15.95" customHeight="1" x14ac:dyDescent="0.2">
      <c r="A8" s="18"/>
      <c r="B8" s="25" t="s">
        <v>34</v>
      </c>
      <c r="C8" s="26" t="s">
        <v>66</v>
      </c>
      <c r="D8" s="27">
        <v>85701</v>
      </c>
      <c r="E8" s="26" t="s">
        <v>18</v>
      </c>
      <c r="F8" s="28" t="s">
        <v>28</v>
      </c>
      <c r="G8" s="28">
        <v>1</v>
      </c>
      <c r="H8" s="29">
        <v>400</v>
      </c>
      <c r="I8" s="29" t="str">
        <f t="shared" si="0"/>
        <v>Good</v>
      </c>
      <c r="J8" s="29" t="str">
        <f t="shared" si="1"/>
        <v>Class B</v>
      </c>
      <c r="K8" s="14"/>
      <c r="M8" s="12"/>
      <c r="N8" s="49"/>
      <c r="O8" s="107">
        <v>50</v>
      </c>
      <c r="P8" s="70" t="s">
        <v>100</v>
      </c>
      <c r="Q8" s="12"/>
      <c r="R8" s="12"/>
      <c r="S8" s="12"/>
      <c r="T8" s="12"/>
    </row>
    <row r="9" spans="1:20" ht="15.95" customHeight="1" x14ac:dyDescent="0.2">
      <c r="A9" s="18"/>
      <c r="B9" s="25" t="s">
        <v>35</v>
      </c>
      <c r="C9" s="26" t="s">
        <v>67</v>
      </c>
      <c r="D9" s="27">
        <v>66801</v>
      </c>
      <c r="E9" s="26" t="s">
        <v>25</v>
      </c>
      <c r="F9" s="28" t="s">
        <v>5</v>
      </c>
      <c r="G9" s="28">
        <v>2</v>
      </c>
      <c r="H9" s="29">
        <v>75</v>
      </c>
      <c r="I9" s="29" t="str">
        <f t="shared" si="0"/>
        <v>Moderate</v>
      </c>
      <c r="J9" s="29" t="str">
        <f t="shared" si="1"/>
        <v>Class C</v>
      </c>
      <c r="K9" s="14"/>
      <c r="M9" s="12"/>
      <c r="N9" s="49"/>
      <c r="O9" s="107">
        <v>100</v>
      </c>
      <c r="P9" s="70" t="s">
        <v>101</v>
      </c>
      <c r="Q9" s="12"/>
      <c r="R9" s="12"/>
      <c r="S9" s="12"/>
      <c r="T9" s="12"/>
    </row>
    <row r="10" spans="1:20" ht="15.95" customHeight="1" thickBot="1" x14ac:dyDescent="0.25">
      <c r="A10" s="18"/>
      <c r="B10" s="25" t="s">
        <v>36</v>
      </c>
      <c r="C10" s="26" t="s">
        <v>68</v>
      </c>
      <c r="D10" s="27">
        <v>80127</v>
      </c>
      <c r="E10" s="26" t="s">
        <v>19</v>
      </c>
      <c r="F10" s="28" t="s">
        <v>5</v>
      </c>
      <c r="G10" s="28">
        <v>3</v>
      </c>
      <c r="H10" s="29">
        <v>50</v>
      </c>
      <c r="I10" s="29" t="str">
        <f t="shared" si="0"/>
        <v>Moderate</v>
      </c>
      <c r="J10" s="29" t="str">
        <f t="shared" si="1"/>
        <v>Class B</v>
      </c>
      <c r="K10" s="14"/>
      <c r="M10" s="12"/>
      <c r="N10" s="50"/>
      <c r="O10" s="108">
        <v>500</v>
      </c>
      <c r="P10" s="71" t="s">
        <v>102</v>
      </c>
      <c r="Q10" s="12"/>
      <c r="R10" s="12"/>
      <c r="S10" s="12"/>
      <c r="T10" s="12"/>
    </row>
    <row r="11" spans="1:20" ht="15.95" customHeight="1" thickTop="1" x14ac:dyDescent="0.2">
      <c r="A11" s="18"/>
      <c r="B11" s="25" t="s">
        <v>37</v>
      </c>
      <c r="C11" s="26" t="s">
        <v>69</v>
      </c>
      <c r="D11" s="27">
        <v>68102</v>
      </c>
      <c r="E11" s="26" t="s">
        <v>17</v>
      </c>
      <c r="F11" s="28" t="s">
        <v>28</v>
      </c>
      <c r="G11" s="28">
        <v>1</v>
      </c>
      <c r="H11" s="29">
        <v>1000</v>
      </c>
      <c r="I11" s="29" t="str">
        <f t="shared" si="0"/>
        <v>Generous</v>
      </c>
      <c r="J11" s="29" t="str">
        <f t="shared" si="1"/>
        <v>Class B</v>
      </c>
      <c r="K11" s="14"/>
      <c r="M11" s="12"/>
      <c r="N11" s="12"/>
      <c r="O11" s="73"/>
      <c r="P11" s="73"/>
      <c r="Q11" s="12"/>
      <c r="R11" s="12"/>
      <c r="S11" s="12"/>
      <c r="T11" s="12"/>
    </row>
    <row r="12" spans="1:20" ht="15.95" customHeight="1" thickBot="1" x14ac:dyDescent="0.25">
      <c r="A12" s="18"/>
      <c r="B12" s="25" t="s">
        <v>38</v>
      </c>
      <c r="C12" s="26" t="s">
        <v>70</v>
      </c>
      <c r="D12" s="27">
        <v>79103</v>
      </c>
      <c r="E12" s="26" t="s">
        <v>10</v>
      </c>
      <c r="F12" s="28" t="s">
        <v>5</v>
      </c>
      <c r="G12" s="28">
        <v>4</v>
      </c>
      <c r="H12" s="29">
        <v>30</v>
      </c>
      <c r="I12" s="29" t="str">
        <f t="shared" si="0"/>
        <v>Low Value</v>
      </c>
      <c r="J12" s="29" t="str">
        <f t="shared" si="1"/>
        <v>Class A</v>
      </c>
      <c r="K12" s="14"/>
      <c r="M12" s="12"/>
      <c r="N12" s="12"/>
      <c r="O12" s="121" t="s">
        <v>164</v>
      </c>
      <c r="P12" s="121"/>
      <c r="Q12" s="121"/>
      <c r="R12" s="121"/>
      <c r="S12" s="121"/>
      <c r="T12" s="12"/>
    </row>
    <row r="13" spans="1:20" ht="15.95" customHeight="1" thickTop="1" thickBot="1" x14ac:dyDescent="0.25">
      <c r="A13" s="18"/>
      <c r="B13" s="25" t="s">
        <v>39</v>
      </c>
      <c r="C13" s="26" t="s">
        <v>71</v>
      </c>
      <c r="D13" s="27">
        <v>81503</v>
      </c>
      <c r="E13" s="26" t="s">
        <v>6</v>
      </c>
      <c r="F13" s="28" t="s">
        <v>5</v>
      </c>
      <c r="G13" s="28">
        <v>2</v>
      </c>
      <c r="H13" s="29">
        <v>75</v>
      </c>
      <c r="I13" s="29" t="str">
        <f t="shared" si="0"/>
        <v>Moderate</v>
      </c>
      <c r="J13" s="29" t="str">
        <f t="shared" si="1"/>
        <v>Class C</v>
      </c>
      <c r="K13" s="14"/>
      <c r="M13" s="12"/>
      <c r="N13" s="72"/>
      <c r="O13" s="63">
        <v>1</v>
      </c>
      <c r="P13" s="59">
        <v>2</v>
      </c>
      <c r="Q13" s="122">
        <v>3</v>
      </c>
      <c r="R13" s="123"/>
      <c r="S13" s="68">
        <v>4</v>
      </c>
      <c r="T13" s="12"/>
    </row>
    <row r="14" spans="1:20" ht="15.95" customHeight="1" thickTop="1" x14ac:dyDescent="0.2">
      <c r="A14" s="18"/>
      <c r="B14" s="25" t="s">
        <v>40</v>
      </c>
      <c r="C14" s="26" t="s">
        <v>72</v>
      </c>
      <c r="D14" s="27">
        <v>73102</v>
      </c>
      <c r="E14" s="26" t="s">
        <v>26</v>
      </c>
      <c r="F14" s="28" t="s">
        <v>28</v>
      </c>
      <c r="G14" s="28">
        <v>3</v>
      </c>
      <c r="H14" s="29">
        <v>200</v>
      </c>
      <c r="I14" s="29" t="str">
        <f t="shared" si="0"/>
        <v>Good</v>
      </c>
      <c r="J14" s="29" t="str">
        <f t="shared" si="1"/>
        <v>Class A</v>
      </c>
      <c r="K14" s="14"/>
      <c r="M14" s="12"/>
      <c r="N14" s="48" t="s">
        <v>28</v>
      </c>
      <c r="O14" s="64" t="s">
        <v>94</v>
      </c>
      <c r="P14" s="60" t="s">
        <v>94</v>
      </c>
      <c r="Q14" s="124" t="s">
        <v>93</v>
      </c>
      <c r="R14" s="125"/>
      <c r="S14" s="69" t="s">
        <v>93</v>
      </c>
      <c r="T14" s="12"/>
    </row>
    <row r="15" spans="1:20" ht="15.95" customHeight="1" x14ac:dyDescent="0.2">
      <c r="A15" s="18"/>
      <c r="B15" s="25" t="s">
        <v>41</v>
      </c>
      <c r="C15" s="26" t="s">
        <v>72</v>
      </c>
      <c r="D15" s="27">
        <v>73103</v>
      </c>
      <c r="E15" s="26" t="s">
        <v>13</v>
      </c>
      <c r="F15" s="28" t="s">
        <v>4</v>
      </c>
      <c r="G15" s="28">
        <v>4</v>
      </c>
      <c r="H15" s="29">
        <v>20</v>
      </c>
      <c r="I15" s="29" t="str">
        <f t="shared" si="0"/>
        <v>Low Value</v>
      </c>
      <c r="J15" s="29" t="str">
        <f t="shared" si="1"/>
        <v>Class A</v>
      </c>
      <c r="K15" s="14"/>
      <c r="M15" s="12"/>
      <c r="N15" s="49" t="s">
        <v>4</v>
      </c>
      <c r="O15" s="65" t="s">
        <v>95</v>
      </c>
      <c r="P15" s="61" t="s">
        <v>94</v>
      </c>
      <c r="Q15" s="117" t="s">
        <v>93</v>
      </c>
      <c r="R15" s="118"/>
      <c r="S15" s="70" t="s">
        <v>93</v>
      </c>
      <c r="T15" s="12"/>
    </row>
    <row r="16" spans="1:20" ht="15.95" customHeight="1" x14ac:dyDescent="0.2">
      <c r="A16" s="18"/>
      <c r="B16" s="25" t="s">
        <v>42</v>
      </c>
      <c r="C16" s="26" t="s">
        <v>73</v>
      </c>
      <c r="D16" s="27">
        <v>67843</v>
      </c>
      <c r="E16" s="26" t="s">
        <v>3</v>
      </c>
      <c r="F16" s="28" t="s">
        <v>4</v>
      </c>
      <c r="G16" s="28">
        <v>2</v>
      </c>
      <c r="H16" s="29">
        <v>75</v>
      </c>
      <c r="I16" s="29" t="str">
        <f t="shared" si="0"/>
        <v>Moderate</v>
      </c>
      <c r="J16" s="29" t="str">
        <f t="shared" si="1"/>
        <v>Class B</v>
      </c>
      <c r="K16" s="14"/>
      <c r="M16" s="12"/>
      <c r="N16" s="49" t="s">
        <v>5</v>
      </c>
      <c r="O16" s="65" t="s">
        <v>95</v>
      </c>
      <c r="P16" s="61" t="s">
        <v>95</v>
      </c>
      <c r="Q16" s="117" t="s">
        <v>94</v>
      </c>
      <c r="R16" s="118"/>
      <c r="S16" s="70" t="s">
        <v>93</v>
      </c>
      <c r="T16" s="12"/>
    </row>
    <row r="17" spans="1:20" ht="15.95" customHeight="1" x14ac:dyDescent="0.2">
      <c r="A17" s="18"/>
      <c r="B17" s="25" t="s">
        <v>43</v>
      </c>
      <c r="C17" s="26" t="s">
        <v>74</v>
      </c>
      <c r="D17" s="27">
        <v>85021</v>
      </c>
      <c r="E17" s="26" t="s">
        <v>11</v>
      </c>
      <c r="F17" s="28" t="s">
        <v>12</v>
      </c>
      <c r="G17" s="28">
        <v>2</v>
      </c>
      <c r="H17" s="29">
        <v>45</v>
      </c>
      <c r="I17" s="29" t="str">
        <f t="shared" si="0"/>
        <v>Low Value</v>
      </c>
      <c r="J17" s="29" t="str">
        <f t="shared" si="1"/>
        <v>Class C</v>
      </c>
      <c r="K17" s="14"/>
      <c r="M17" s="12"/>
      <c r="N17" s="49" t="s">
        <v>12</v>
      </c>
      <c r="O17" s="65" t="s">
        <v>96</v>
      </c>
      <c r="P17" s="61" t="s">
        <v>95</v>
      </c>
      <c r="Q17" s="117" t="s">
        <v>94</v>
      </c>
      <c r="R17" s="118"/>
      <c r="S17" s="70" t="s">
        <v>93</v>
      </c>
      <c r="T17" s="12"/>
    </row>
    <row r="18" spans="1:20" ht="15.95" customHeight="1" thickBot="1" x14ac:dyDescent="0.25">
      <c r="A18" s="18"/>
      <c r="B18" s="25" t="s">
        <v>44</v>
      </c>
      <c r="C18" s="26" t="s">
        <v>63</v>
      </c>
      <c r="D18" s="27">
        <v>66603</v>
      </c>
      <c r="E18" s="26" t="s">
        <v>6</v>
      </c>
      <c r="F18" s="28" t="s">
        <v>5</v>
      </c>
      <c r="G18" s="28">
        <v>4</v>
      </c>
      <c r="H18" s="29">
        <v>40</v>
      </c>
      <c r="I18" s="29" t="str">
        <f t="shared" si="0"/>
        <v>Low Value</v>
      </c>
      <c r="J18" s="29" t="str">
        <f t="shared" si="1"/>
        <v>Class A</v>
      </c>
      <c r="K18" s="14"/>
      <c r="M18" s="12"/>
      <c r="N18" s="50" t="s">
        <v>2</v>
      </c>
      <c r="O18" s="62" t="s">
        <v>96</v>
      </c>
      <c r="P18" s="58" t="s">
        <v>96</v>
      </c>
      <c r="Q18" s="115" t="s">
        <v>94</v>
      </c>
      <c r="R18" s="116"/>
      <c r="S18" s="71" t="s">
        <v>93</v>
      </c>
      <c r="T18" s="12"/>
    </row>
    <row r="19" spans="1:20" ht="15.95" customHeight="1" thickTop="1" x14ac:dyDescent="0.2">
      <c r="A19" s="18"/>
      <c r="B19" s="25" t="s">
        <v>45</v>
      </c>
      <c r="C19" s="26" t="s">
        <v>68</v>
      </c>
      <c r="D19" s="27">
        <v>80022</v>
      </c>
      <c r="E19" s="26" t="s">
        <v>7</v>
      </c>
      <c r="F19" s="28" t="s">
        <v>2</v>
      </c>
      <c r="G19" s="28">
        <v>2</v>
      </c>
      <c r="H19" s="29">
        <v>50</v>
      </c>
      <c r="I19" s="29" t="str">
        <f t="shared" si="0"/>
        <v>Moderate</v>
      </c>
      <c r="J19" s="29" t="str">
        <f t="shared" si="1"/>
        <v>Class D</v>
      </c>
      <c r="K19" s="14"/>
      <c r="M19" s="12"/>
      <c r="N19" s="12"/>
      <c r="O19" s="12"/>
      <c r="P19" s="51"/>
      <c r="Q19" s="12"/>
      <c r="R19" s="51"/>
      <c r="S19" s="51"/>
      <c r="T19" s="12"/>
    </row>
    <row r="20" spans="1:20" ht="15.95" customHeight="1" x14ac:dyDescent="0.2">
      <c r="A20" s="18"/>
      <c r="B20" s="25" t="s">
        <v>46</v>
      </c>
      <c r="C20" s="26" t="s">
        <v>85</v>
      </c>
      <c r="D20" s="27">
        <v>79101</v>
      </c>
      <c r="E20" s="26" t="s">
        <v>1</v>
      </c>
      <c r="F20" s="28" t="s">
        <v>2</v>
      </c>
      <c r="G20" s="28">
        <v>2</v>
      </c>
      <c r="H20" s="29">
        <v>50</v>
      </c>
      <c r="I20" s="29" t="str">
        <f t="shared" si="0"/>
        <v>Moderate</v>
      </c>
      <c r="J20" s="29" t="str">
        <f t="shared" si="1"/>
        <v>Class D</v>
      </c>
      <c r="K20" s="14"/>
      <c r="M20" s="12"/>
      <c r="N20" s="12"/>
      <c r="O20" s="12"/>
      <c r="P20" s="51"/>
      <c r="Q20" s="12"/>
      <c r="R20" s="51"/>
      <c r="S20" s="66"/>
      <c r="T20" s="12"/>
    </row>
    <row r="21" spans="1:20" ht="15.95" customHeight="1" thickBot="1" x14ac:dyDescent="0.25">
      <c r="A21" s="18"/>
      <c r="B21" s="25" t="s">
        <v>47</v>
      </c>
      <c r="C21" s="26" t="s">
        <v>75</v>
      </c>
      <c r="D21" s="27">
        <v>74103</v>
      </c>
      <c r="E21" s="26" t="s">
        <v>6</v>
      </c>
      <c r="F21" s="28" t="s">
        <v>5</v>
      </c>
      <c r="G21" s="28">
        <v>2</v>
      </c>
      <c r="H21" s="29">
        <v>40</v>
      </c>
      <c r="I21" s="29" t="str">
        <f t="shared" si="0"/>
        <v>Low Value</v>
      </c>
      <c r="J21" s="29" t="str">
        <f t="shared" si="1"/>
        <v>Class C</v>
      </c>
      <c r="K21" s="14"/>
      <c r="M21" s="53"/>
      <c r="N21" s="53"/>
      <c r="O21" s="53"/>
      <c r="P21" s="54"/>
      <c r="Q21" s="53"/>
      <c r="R21" s="54"/>
      <c r="S21" s="54"/>
      <c r="T21" s="53"/>
    </row>
    <row r="22" spans="1:20" ht="15.95" customHeight="1" thickTop="1" x14ac:dyDescent="0.2">
      <c r="A22" s="18"/>
      <c r="B22" s="25" t="s">
        <v>48</v>
      </c>
      <c r="C22" s="26" t="s">
        <v>75</v>
      </c>
      <c r="D22" s="27">
        <v>74103</v>
      </c>
      <c r="E22" s="26" t="s">
        <v>8</v>
      </c>
      <c r="F22" s="28" t="s">
        <v>5</v>
      </c>
      <c r="G22" s="28">
        <v>2</v>
      </c>
      <c r="H22" s="29">
        <v>50</v>
      </c>
      <c r="I22" s="29" t="str">
        <f t="shared" si="0"/>
        <v>Moderate</v>
      </c>
      <c r="J22" s="29" t="str">
        <f t="shared" si="1"/>
        <v>Class C</v>
      </c>
      <c r="K22" s="14"/>
      <c r="M22"/>
      <c r="N22"/>
      <c r="O22"/>
      <c r="Q22"/>
    </row>
    <row r="23" spans="1:20" ht="15.95" customHeight="1" x14ac:dyDescent="0.2">
      <c r="A23" s="18"/>
      <c r="B23" s="25" t="s">
        <v>49</v>
      </c>
      <c r="C23" s="26" t="s">
        <v>76</v>
      </c>
      <c r="D23" s="27">
        <v>68504</v>
      </c>
      <c r="E23" s="26" t="s">
        <v>15</v>
      </c>
      <c r="F23" s="28" t="s">
        <v>12</v>
      </c>
      <c r="G23" s="28">
        <v>2</v>
      </c>
      <c r="H23" s="29">
        <v>100</v>
      </c>
      <c r="I23" s="29" t="str">
        <f t="shared" si="0"/>
        <v>Good</v>
      </c>
      <c r="J23" s="29" t="str">
        <f t="shared" si="1"/>
        <v>Class C</v>
      </c>
      <c r="K23" s="14"/>
      <c r="M23"/>
      <c r="N23"/>
      <c r="O23"/>
      <c r="Q23"/>
    </row>
    <row r="24" spans="1:20" ht="15.95" customHeight="1" x14ac:dyDescent="0.2">
      <c r="A24" s="18"/>
      <c r="B24" s="25" t="s">
        <v>50</v>
      </c>
      <c r="C24" s="26" t="s">
        <v>77</v>
      </c>
      <c r="D24" s="27">
        <v>75201</v>
      </c>
      <c r="E24" s="26" t="s">
        <v>9</v>
      </c>
      <c r="F24" s="28" t="s">
        <v>4</v>
      </c>
      <c r="G24" s="28">
        <v>3</v>
      </c>
      <c r="H24" s="29">
        <v>100</v>
      </c>
      <c r="I24" s="29" t="str">
        <f t="shared" si="0"/>
        <v>Good</v>
      </c>
      <c r="J24" s="29" t="str">
        <f t="shared" si="1"/>
        <v>Class A</v>
      </c>
      <c r="K24" s="14"/>
      <c r="M24"/>
      <c r="N24"/>
      <c r="Q24"/>
    </row>
    <row r="25" spans="1:20" ht="15.95" customHeight="1" x14ac:dyDescent="0.2">
      <c r="A25" s="18"/>
      <c r="B25" s="25" t="s">
        <v>51</v>
      </c>
      <c r="C25" s="26" t="s">
        <v>71</v>
      </c>
      <c r="D25" s="27">
        <v>81506</v>
      </c>
      <c r="E25" s="26" t="s">
        <v>26</v>
      </c>
      <c r="F25" s="28" t="s">
        <v>28</v>
      </c>
      <c r="G25" s="28">
        <v>4</v>
      </c>
      <c r="H25" s="29">
        <v>145</v>
      </c>
      <c r="I25" s="29" t="str">
        <f t="shared" si="0"/>
        <v>Good</v>
      </c>
      <c r="J25" s="29" t="str">
        <f t="shared" si="1"/>
        <v>Class A</v>
      </c>
      <c r="K25" s="14"/>
      <c r="M25"/>
      <c r="N25"/>
      <c r="O25"/>
      <c r="Q25"/>
    </row>
    <row r="26" spans="1:20" ht="15.95" customHeight="1" x14ac:dyDescent="0.2">
      <c r="A26" s="18"/>
      <c r="B26" s="25" t="s">
        <v>52</v>
      </c>
      <c r="C26" s="26" t="s">
        <v>77</v>
      </c>
      <c r="D26" s="27">
        <v>75201</v>
      </c>
      <c r="E26" s="26" t="s">
        <v>27</v>
      </c>
      <c r="F26" s="28" t="s">
        <v>2</v>
      </c>
      <c r="G26" s="28">
        <v>2</v>
      </c>
      <c r="H26" s="29">
        <v>250</v>
      </c>
      <c r="I26" s="29" t="str">
        <f t="shared" si="0"/>
        <v>Good</v>
      </c>
      <c r="J26" s="29" t="str">
        <f t="shared" si="1"/>
        <v>Class D</v>
      </c>
      <c r="K26" s="14"/>
      <c r="M26"/>
      <c r="N26"/>
      <c r="O26"/>
      <c r="Q26"/>
    </row>
    <row r="27" spans="1:20" ht="15.95" customHeight="1" x14ac:dyDescent="0.2">
      <c r="A27" s="18"/>
      <c r="B27" s="25" t="s">
        <v>53</v>
      </c>
      <c r="C27" s="26" t="s">
        <v>78</v>
      </c>
      <c r="D27" s="27">
        <v>79401</v>
      </c>
      <c r="E27" s="26" t="s">
        <v>27</v>
      </c>
      <c r="F27" s="28" t="s">
        <v>5</v>
      </c>
      <c r="G27" s="28">
        <v>3</v>
      </c>
      <c r="H27" s="29">
        <v>200</v>
      </c>
      <c r="I27" s="29" t="str">
        <f t="shared" si="0"/>
        <v>Good</v>
      </c>
      <c r="J27" s="29" t="str">
        <f t="shared" si="1"/>
        <v>Class B</v>
      </c>
      <c r="K27" s="14"/>
      <c r="M27"/>
      <c r="N27"/>
      <c r="O27"/>
      <c r="Q27"/>
    </row>
    <row r="28" spans="1:20" ht="15.95" customHeight="1" x14ac:dyDescent="0.2">
      <c r="A28" s="18"/>
      <c r="B28" s="25" t="s">
        <v>54</v>
      </c>
      <c r="C28" s="26" t="s">
        <v>79</v>
      </c>
      <c r="D28" s="27">
        <v>81019</v>
      </c>
      <c r="E28" s="26" t="s">
        <v>6</v>
      </c>
      <c r="F28" s="28" t="s">
        <v>5</v>
      </c>
      <c r="G28" s="28">
        <v>3</v>
      </c>
      <c r="H28" s="29">
        <v>60</v>
      </c>
      <c r="I28" s="29" t="str">
        <f t="shared" si="0"/>
        <v>Moderate</v>
      </c>
      <c r="J28" s="29" t="str">
        <f t="shared" si="1"/>
        <v>Class B</v>
      </c>
      <c r="K28" s="14"/>
      <c r="M28"/>
      <c r="N28"/>
      <c r="O28"/>
      <c r="Q28"/>
    </row>
    <row r="29" spans="1:20" ht="15.95" customHeight="1" x14ac:dyDescent="0.2">
      <c r="A29" s="18"/>
      <c r="B29" s="25" t="s">
        <v>55</v>
      </c>
      <c r="C29" s="26" t="s">
        <v>80</v>
      </c>
      <c r="D29" s="27">
        <v>79029</v>
      </c>
      <c r="E29" s="26" t="s">
        <v>29</v>
      </c>
      <c r="F29" s="28" t="s">
        <v>5</v>
      </c>
      <c r="G29" s="28">
        <v>2</v>
      </c>
      <c r="H29" s="29">
        <v>100</v>
      </c>
      <c r="I29" s="29" t="str">
        <f t="shared" si="0"/>
        <v>Good</v>
      </c>
      <c r="J29" s="29" t="str">
        <f t="shared" si="1"/>
        <v>Class C</v>
      </c>
      <c r="K29" s="14"/>
      <c r="M29"/>
      <c r="N29"/>
      <c r="O29"/>
      <c r="Q29"/>
    </row>
    <row r="30" spans="1:20" ht="15.95" customHeight="1" x14ac:dyDescent="0.2">
      <c r="A30" s="18"/>
      <c r="B30" s="25" t="s">
        <v>56</v>
      </c>
      <c r="C30" s="26" t="s">
        <v>81</v>
      </c>
      <c r="D30" s="27">
        <v>78701</v>
      </c>
      <c r="E30" s="26" t="s">
        <v>14</v>
      </c>
      <c r="F30" s="28" t="s">
        <v>12</v>
      </c>
      <c r="G30" s="28">
        <v>2</v>
      </c>
      <c r="H30" s="29">
        <v>100</v>
      </c>
      <c r="I30" s="29" t="str">
        <f t="shared" si="0"/>
        <v>Good</v>
      </c>
      <c r="J30" s="29" t="str">
        <f t="shared" si="1"/>
        <v>Class C</v>
      </c>
      <c r="K30" s="14"/>
      <c r="M30"/>
      <c r="N30"/>
      <c r="O30"/>
      <c r="Q30"/>
    </row>
    <row r="31" spans="1:20" ht="15.95" customHeight="1" x14ac:dyDescent="0.2">
      <c r="A31" s="18"/>
      <c r="B31" s="25" t="s">
        <v>57</v>
      </c>
      <c r="C31" s="26" t="s">
        <v>82</v>
      </c>
      <c r="D31" s="27">
        <v>77002</v>
      </c>
      <c r="E31" s="26" t="s">
        <v>20</v>
      </c>
      <c r="F31" s="28" t="s">
        <v>4</v>
      </c>
      <c r="G31" s="28">
        <v>1</v>
      </c>
      <c r="H31" s="29">
        <v>100</v>
      </c>
      <c r="I31" s="29" t="str">
        <f t="shared" si="0"/>
        <v>Good</v>
      </c>
      <c r="J31" s="29" t="str">
        <f t="shared" si="1"/>
        <v>Class C</v>
      </c>
      <c r="K31" s="14"/>
      <c r="M31"/>
      <c r="N31"/>
      <c r="O31"/>
      <c r="Q31"/>
    </row>
    <row r="32" spans="1:20" ht="15.95" customHeight="1" x14ac:dyDescent="0.2">
      <c r="A32" s="18"/>
      <c r="B32" s="25" t="s">
        <v>58</v>
      </c>
      <c r="C32" s="26" t="s">
        <v>76</v>
      </c>
      <c r="D32" s="27">
        <v>68504</v>
      </c>
      <c r="E32" s="26" t="s">
        <v>8</v>
      </c>
      <c r="F32" s="28" t="s">
        <v>5</v>
      </c>
      <c r="G32" s="28">
        <v>1</v>
      </c>
      <c r="H32" s="29">
        <v>100</v>
      </c>
      <c r="I32" s="29" t="str">
        <f t="shared" si="0"/>
        <v>Good</v>
      </c>
      <c r="J32" s="29" t="str">
        <f t="shared" si="1"/>
        <v>Class C</v>
      </c>
      <c r="K32" s="14"/>
      <c r="M32"/>
      <c r="N32"/>
      <c r="O32"/>
      <c r="Q32"/>
    </row>
    <row r="33" spans="1:17" ht="15.95" customHeight="1" x14ac:dyDescent="0.2">
      <c r="A33" s="18"/>
      <c r="B33" s="30" t="s">
        <v>59</v>
      </c>
      <c r="C33" s="31" t="s">
        <v>72</v>
      </c>
      <c r="D33" s="32">
        <v>73104</v>
      </c>
      <c r="E33" s="31" t="s">
        <v>6</v>
      </c>
      <c r="F33" s="33" t="s">
        <v>5</v>
      </c>
      <c r="G33" s="33">
        <v>4</v>
      </c>
      <c r="H33" s="34">
        <v>45</v>
      </c>
      <c r="I33" s="34" t="str">
        <f t="shared" si="0"/>
        <v>Low Value</v>
      </c>
      <c r="J33" s="34" t="str">
        <f t="shared" si="1"/>
        <v>Class A</v>
      </c>
      <c r="K33" s="15"/>
      <c r="M33"/>
      <c r="N33"/>
      <c r="O33"/>
      <c r="Q33"/>
    </row>
    <row r="34" spans="1:17" ht="9.75" customHeight="1" x14ac:dyDescent="0.2">
      <c r="A34" s="16"/>
      <c r="B34" s="16"/>
      <c r="C34" s="16"/>
      <c r="D34" s="17"/>
      <c r="E34" s="16"/>
      <c r="F34" s="16"/>
      <c r="G34" s="16"/>
      <c r="H34" s="16"/>
      <c r="I34" s="16"/>
      <c r="J34" s="17"/>
      <c r="K34" s="15"/>
      <c r="M34" s="8"/>
      <c r="Q34"/>
    </row>
    <row r="35" spans="1:17" ht="18.75" customHeight="1" x14ac:dyDescent="0.2">
      <c r="A35" s="9"/>
      <c r="B35" s="9"/>
      <c r="C35" s="9"/>
      <c r="D35" s="10"/>
      <c r="E35" s="10"/>
      <c r="F35" s="10"/>
      <c r="G35" s="10"/>
      <c r="H35" s="10"/>
      <c r="I35" s="10"/>
      <c r="J35" s="11"/>
      <c r="K35" s="8"/>
      <c r="M35" s="8"/>
      <c r="Q35"/>
    </row>
    <row r="36" spans="1:17" x14ac:dyDescent="0.2">
      <c r="K36" s="2"/>
      <c r="M36" s="2"/>
      <c r="N36"/>
      <c r="Q36"/>
    </row>
    <row r="37" spans="1:17" x14ac:dyDescent="0.2">
      <c r="M37" s="2"/>
      <c r="N37"/>
      <c r="Q37"/>
    </row>
    <row r="38" spans="1:17" x14ac:dyDescent="0.2">
      <c r="M38" s="2"/>
      <c r="N38"/>
    </row>
    <row r="39" spans="1:17" x14ac:dyDescent="0.2">
      <c r="N39"/>
    </row>
    <row r="40" spans="1:17" x14ac:dyDescent="0.2">
      <c r="N40"/>
    </row>
    <row r="41" spans="1:17" x14ac:dyDescent="0.2">
      <c r="N41"/>
    </row>
    <row r="42" spans="1:17" x14ac:dyDescent="0.2">
      <c r="N42"/>
    </row>
    <row r="43" spans="1:17" x14ac:dyDescent="0.2">
      <c r="N43"/>
    </row>
    <row r="44" spans="1:17" x14ac:dyDescent="0.2">
      <c r="N44"/>
    </row>
    <row r="45" spans="1:17" x14ac:dyDescent="0.2">
      <c r="N45"/>
    </row>
    <row r="46" spans="1:17" x14ac:dyDescent="0.2">
      <c r="N46"/>
    </row>
    <row r="47" spans="1:17" x14ac:dyDescent="0.2">
      <c r="N47"/>
    </row>
    <row r="48" spans="1:17" x14ac:dyDescent="0.2">
      <c r="N48"/>
    </row>
    <row r="49" spans="14:14" x14ac:dyDescent="0.2">
      <c r="N49"/>
    </row>
    <row r="50" spans="14:14" x14ac:dyDescent="0.2">
      <c r="N50"/>
    </row>
    <row r="51" spans="14:14" x14ac:dyDescent="0.2">
      <c r="N51"/>
    </row>
    <row r="52" spans="14:14" x14ac:dyDescent="0.2">
      <c r="N52"/>
    </row>
    <row r="53" spans="14:14" x14ac:dyDescent="0.2">
      <c r="N53"/>
    </row>
    <row r="54" spans="14:14" x14ac:dyDescent="0.2">
      <c r="N54"/>
    </row>
    <row r="55" spans="14:14" x14ac:dyDescent="0.2">
      <c r="N55"/>
    </row>
    <row r="56" spans="14:14" x14ac:dyDescent="0.2">
      <c r="N56"/>
    </row>
    <row r="57" spans="14:14" x14ac:dyDescent="0.2">
      <c r="N57"/>
    </row>
    <row r="58" spans="14:14" x14ac:dyDescent="0.2">
      <c r="N58"/>
    </row>
    <row r="59" spans="14:14" x14ac:dyDescent="0.2">
      <c r="N59"/>
    </row>
    <row r="60" spans="14:14" x14ac:dyDescent="0.2">
      <c r="N60"/>
    </row>
    <row r="61" spans="14:14" x14ac:dyDescent="0.2">
      <c r="N61"/>
    </row>
    <row r="62" spans="14:14" x14ac:dyDescent="0.2">
      <c r="N62"/>
    </row>
    <row r="63" spans="14:14" x14ac:dyDescent="0.2">
      <c r="N63"/>
    </row>
  </sheetData>
  <sheetProtection selectLockedCells="1" selectUnlockedCells="1"/>
  <mergeCells count="10">
    <mergeCell ref="Q18:R18"/>
    <mergeCell ref="Q15:R15"/>
    <mergeCell ref="Q16:R16"/>
    <mergeCell ref="Q17:R17"/>
    <mergeCell ref="B2:J2"/>
    <mergeCell ref="N3:S3"/>
    <mergeCell ref="N5:P5"/>
    <mergeCell ref="Q13:R13"/>
    <mergeCell ref="Q14:R14"/>
    <mergeCell ref="O12:S12"/>
  </mergeCells>
  <printOptions horizontalCentered="1"/>
  <pageMargins left="0.75" right="0.75" top="0.75" bottom="0.75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33"/>
  <sheetViews>
    <sheetView tabSelected="1" zoomScaleNormal="100" workbookViewId="0">
      <selection activeCell="P24" sqref="P24"/>
    </sheetView>
  </sheetViews>
  <sheetFormatPr defaultRowHeight="14.25" x14ac:dyDescent="0.2"/>
  <cols>
    <col min="1" max="1" width="1" style="74" customWidth="1"/>
    <col min="2" max="2" width="2" style="74" customWidth="1"/>
    <col min="3" max="4" width="5.42578125" style="74" customWidth="1"/>
    <col min="5" max="5" width="6.42578125" style="74" customWidth="1"/>
    <col min="6" max="6" width="6.28515625" style="74" customWidth="1"/>
    <col min="7" max="7" width="5.140625" style="74" customWidth="1"/>
    <col min="8" max="8" width="5.7109375" style="74" customWidth="1"/>
    <col min="9" max="9" width="7.42578125" style="74" customWidth="1"/>
    <col min="10" max="10" width="6.28515625" style="74" customWidth="1"/>
    <col min="11" max="11" width="6.140625" style="74" customWidth="1"/>
    <col min="12" max="13" width="6.28515625" style="74" customWidth="1"/>
    <col min="14" max="14" width="5.7109375" style="74" customWidth="1"/>
    <col min="15" max="15" width="4.42578125" style="74" customWidth="1"/>
    <col min="16" max="16" width="4.7109375" style="74" customWidth="1"/>
    <col min="17" max="20" width="6.28515625" style="74" customWidth="1"/>
    <col min="21" max="21" width="5.5703125" style="74" customWidth="1"/>
    <col min="22" max="22" width="5.28515625" style="74" customWidth="1"/>
    <col min="23" max="27" width="6.28515625" style="74" customWidth="1"/>
    <col min="28" max="28" width="5.5703125" style="74" customWidth="1"/>
    <col min="29" max="29" width="2.7109375" style="74" customWidth="1"/>
    <col min="30" max="16384" width="9.140625" style="74"/>
  </cols>
  <sheetData>
    <row r="1" spans="2:29" ht="14.25" customHeight="1" thickBot="1" x14ac:dyDescent="0.25"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</row>
    <row r="2" spans="2:29" ht="11.25" customHeight="1" thickTop="1" x14ac:dyDescent="0.2">
      <c r="B2" s="96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8"/>
    </row>
    <row r="3" spans="2:29" ht="20.25" customHeight="1" x14ac:dyDescent="0.2">
      <c r="B3" s="99"/>
      <c r="C3" s="75"/>
      <c r="D3" s="75"/>
      <c r="E3" s="75"/>
      <c r="F3" s="75"/>
      <c r="G3" s="75"/>
      <c r="H3" s="75"/>
      <c r="I3" s="75"/>
      <c r="J3" s="126" t="s">
        <v>104</v>
      </c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75"/>
      <c r="W3" s="75"/>
      <c r="X3" s="75"/>
      <c r="Y3" s="75"/>
      <c r="Z3" s="75"/>
      <c r="AA3" s="75"/>
      <c r="AB3" s="75"/>
      <c r="AC3" s="100"/>
    </row>
    <row r="4" spans="2:29" ht="15" customHeight="1" x14ac:dyDescent="0.2">
      <c r="B4" s="99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100"/>
    </row>
    <row r="5" spans="2:29" ht="15" customHeight="1" x14ac:dyDescent="0.2">
      <c r="B5" s="99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100"/>
    </row>
    <row r="6" spans="2:29" ht="15" customHeight="1" thickBot="1" x14ac:dyDescent="0.25">
      <c r="B6" s="99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100"/>
    </row>
    <row r="7" spans="2:29" ht="15" customHeight="1" thickBot="1" x14ac:dyDescent="0.25">
      <c r="B7" s="99"/>
      <c r="C7" s="127" t="s">
        <v>105</v>
      </c>
      <c r="D7" s="128"/>
      <c r="E7" s="128"/>
      <c r="F7" s="128"/>
      <c r="G7" s="128"/>
      <c r="H7" s="128"/>
      <c r="I7" s="129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100"/>
    </row>
    <row r="8" spans="2:29" ht="15" customHeight="1" x14ac:dyDescent="0.2">
      <c r="B8" s="99"/>
      <c r="C8" s="85" t="s">
        <v>106</v>
      </c>
      <c r="D8" s="86" t="s">
        <v>107</v>
      </c>
      <c r="E8" s="86" t="s">
        <v>108</v>
      </c>
      <c r="F8" s="86" t="s">
        <v>109</v>
      </c>
      <c r="G8" s="86" t="s">
        <v>110</v>
      </c>
      <c r="H8" s="86" t="s">
        <v>111</v>
      </c>
      <c r="I8" s="86" t="s">
        <v>112</v>
      </c>
      <c r="J8" s="86" t="s">
        <v>113</v>
      </c>
      <c r="K8" s="86" t="s">
        <v>114</v>
      </c>
      <c r="L8" s="86" t="s">
        <v>115</v>
      </c>
      <c r="M8" s="86" t="s">
        <v>116</v>
      </c>
      <c r="N8" s="86" t="s">
        <v>117</v>
      </c>
      <c r="O8" s="86" t="s">
        <v>118</v>
      </c>
      <c r="P8" s="86" t="s">
        <v>119</v>
      </c>
      <c r="Q8" s="86" t="s">
        <v>120</v>
      </c>
      <c r="R8" s="86" t="s">
        <v>121</v>
      </c>
      <c r="S8" s="86" t="s">
        <v>122</v>
      </c>
      <c r="T8" s="86" t="s">
        <v>123</v>
      </c>
      <c r="U8" s="86" t="s">
        <v>124</v>
      </c>
      <c r="V8" s="86" t="s">
        <v>125</v>
      </c>
      <c r="W8" s="86" t="s">
        <v>126</v>
      </c>
      <c r="X8" s="86" t="s">
        <v>127</v>
      </c>
      <c r="Y8" s="86" t="s">
        <v>128</v>
      </c>
      <c r="Z8" s="86" t="s">
        <v>129</v>
      </c>
      <c r="AA8" s="86" t="s">
        <v>130</v>
      </c>
      <c r="AB8" s="87" t="s">
        <v>131</v>
      </c>
      <c r="AC8" s="100"/>
    </row>
    <row r="9" spans="2:29" ht="15" customHeight="1" thickBot="1" x14ac:dyDescent="0.25">
      <c r="B9" s="99"/>
      <c r="C9" s="88" t="s">
        <v>132</v>
      </c>
      <c r="D9" s="89" t="s">
        <v>133</v>
      </c>
      <c r="E9" s="89" t="s">
        <v>134</v>
      </c>
      <c r="F9" s="89" t="s">
        <v>135</v>
      </c>
      <c r="G9" s="89" t="s">
        <v>136</v>
      </c>
      <c r="H9" s="89" t="s">
        <v>137</v>
      </c>
      <c r="I9" s="89" t="s">
        <v>138</v>
      </c>
      <c r="J9" s="89" t="s">
        <v>139</v>
      </c>
      <c r="K9" s="89" t="s">
        <v>140</v>
      </c>
      <c r="L9" s="89" t="s">
        <v>141</v>
      </c>
      <c r="M9" s="89" t="s">
        <v>142</v>
      </c>
      <c r="N9" s="89" t="s">
        <v>143</v>
      </c>
      <c r="O9" s="89" t="s">
        <v>144</v>
      </c>
      <c r="P9" s="89" t="s">
        <v>145</v>
      </c>
      <c r="Q9" s="89" t="s">
        <v>146</v>
      </c>
      <c r="R9" s="89" t="s">
        <v>147</v>
      </c>
      <c r="S9" s="89" t="s">
        <v>148</v>
      </c>
      <c r="T9" s="89" t="s">
        <v>149</v>
      </c>
      <c r="U9" s="89" t="s">
        <v>150</v>
      </c>
      <c r="V9" s="89" t="s">
        <v>151</v>
      </c>
      <c r="W9" s="89" t="s">
        <v>152</v>
      </c>
      <c r="X9" s="89" t="s">
        <v>153</v>
      </c>
      <c r="Y9" s="89" t="s">
        <v>154</v>
      </c>
      <c r="Z9" s="89" t="s">
        <v>155</v>
      </c>
      <c r="AA9" s="89" t="s">
        <v>156</v>
      </c>
      <c r="AB9" s="90" t="s">
        <v>157</v>
      </c>
      <c r="AC9" s="100"/>
    </row>
    <row r="10" spans="2:29" ht="15" customHeight="1" x14ac:dyDescent="0.2">
      <c r="B10" s="99"/>
      <c r="C10" s="75"/>
      <c r="D10" s="75"/>
      <c r="E10" s="75"/>
      <c r="F10" s="75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100"/>
    </row>
    <row r="11" spans="2:29" ht="15" customHeight="1" x14ac:dyDescent="0.2">
      <c r="B11" s="99"/>
      <c r="C11" s="75"/>
      <c r="D11" s="75"/>
      <c r="E11" s="75"/>
      <c r="F11" s="75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100"/>
    </row>
    <row r="12" spans="2:29" ht="15" customHeight="1" x14ac:dyDescent="0.2">
      <c r="B12" s="99"/>
      <c r="C12" s="75"/>
      <c r="D12" s="75"/>
      <c r="E12" s="75"/>
      <c r="F12" s="75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100"/>
    </row>
    <row r="13" spans="2:29" ht="15" customHeight="1" x14ac:dyDescent="0.2">
      <c r="B13" s="99"/>
      <c r="C13" s="75"/>
      <c r="D13" s="75"/>
      <c r="E13" s="75"/>
      <c r="F13" s="75"/>
      <c r="G13" s="76"/>
      <c r="H13" s="76"/>
      <c r="I13" s="77"/>
      <c r="J13" s="77"/>
      <c r="K13" s="77"/>
      <c r="L13" s="77"/>
      <c r="M13" s="77"/>
      <c r="N13" s="77"/>
      <c r="O13" s="77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100"/>
    </row>
    <row r="14" spans="2:29" ht="15" customHeight="1" thickBot="1" x14ac:dyDescent="0.25">
      <c r="B14" s="99"/>
      <c r="C14" s="75"/>
      <c r="D14" s="75"/>
      <c r="E14" s="75"/>
      <c r="F14" s="75"/>
      <c r="G14" s="75"/>
      <c r="H14" s="75"/>
      <c r="I14" s="91" t="s">
        <v>158</v>
      </c>
      <c r="J14" s="77"/>
      <c r="K14" s="77"/>
      <c r="L14" s="77"/>
      <c r="M14" s="77"/>
      <c r="N14" s="77"/>
      <c r="O14" s="77"/>
      <c r="P14" s="78"/>
      <c r="Q14" s="78"/>
      <c r="R14" s="78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100"/>
    </row>
    <row r="15" spans="2:29" ht="15" customHeight="1" x14ac:dyDescent="0.25">
      <c r="B15" s="99"/>
      <c r="C15" s="75"/>
      <c r="D15" s="75"/>
      <c r="E15" s="75"/>
      <c r="F15" s="75"/>
      <c r="G15" s="75"/>
      <c r="H15" s="75"/>
      <c r="I15" s="92" t="s">
        <v>140</v>
      </c>
      <c r="J15" s="92"/>
      <c r="K15" s="92" t="s">
        <v>143</v>
      </c>
      <c r="L15" s="92" t="s">
        <v>146</v>
      </c>
      <c r="M15" s="92" t="s">
        <v>153</v>
      </c>
      <c r="N15" s="92" t="s">
        <v>136</v>
      </c>
      <c r="O15" s="92"/>
      <c r="P15" s="93" t="s">
        <v>136</v>
      </c>
      <c r="Q15" s="93" t="s">
        <v>155</v>
      </c>
      <c r="R15" s="93" t="s">
        <v>134</v>
      </c>
      <c r="S15" s="93" t="s">
        <v>136</v>
      </c>
      <c r="T15" s="93" t="s">
        <v>143</v>
      </c>
      <c r="U15" s="130"/>
      <c r="V15" s="130"/>
      <c r="W15" s="79"/>
      <c r="X15" s="75"/>
      <c r="Y15" s="75"/>
      <c r="Z15" s="75"/>
      <c r="AA15" s="75"/>
      <c r="AB15" s="75"/>
      <c r="AC15" s="100"/>
    </row>
    <row r="16" spans="2:29" ht="15" customHeight="1" thickBot="1" x14ac:dyDescent="0.25">
      <c r="B16" s="99"/>
      <c r="C16" s="75"/>
      <c r="D16" s="75"/>
      <c r="E16" s="75"/>
      <c r="F16" s="75"/>
      <c r="G16" s="75"/>
      <c r="H16" s="75"/>
      <c r="I16" s="94" t="str">
        <f>IFERROR(INDEX( $C$8:$AB$9, 1, MATCH(I15, $C$9:$AB$9, 0)), " ")</f>
        <v>i</v>
      </c>
      <c r="J16" s="94" t="str">
        <f t="shared" ref="J16:T16" si="0">IFERROR(INDEX( $C$8:$AB$9, 1, MATCH(J15, $C$9:$AB$9, 0)), " ")</f>
        <v xml:space="preserve"> </v>
      </c>
      <c r="K16" s="94" t="str">
        <f t="shared" si="0"/>
        <v>l</v>
      </c>
      <c r="L16" s="94" t="str">
        <f t="shared" si="0"/>
        <v>o</v>
      </c>
      <c r="M16" s="94" t="str">
        <f t="shared" si="0"/>
        <v>v</v>
      </c>
      <c r="N16" s="94" t="str">
        <f t="shared" si="0"/>
        <v>e</v>
      </c>
      <c r="O16" s="94" t="str">
        <f t="shared" si="0"/>
        <v xml:space="preserve"> </v>
      </c>
      <c r="P16" s="94" t="str">
        <f t="shared" si="0"/>
        <v>e</v>
      </c>
      <c r="Q16" s="94" t="str">
        <f t="shared" si="0"/>
        <v>x</v>
      </c>
      <c r="R16" s="94" t="str">
        <f t="shared" si="0"/>
        <v>c</v>
      </c>
      <c r="S16" s="94" t="str">
        <f t="shared" si="0"/>
        <v>e</v>
      </c>
      <c r="T16" s="94" t="str">
        <f t="shared" si="0"/>
        <v>l</v>
      </c>
      <c r="U16" s="79"/>
      <c r="V16" s="79"/>
      <c r="W16" s="79"/>
      <c r="X16" s="75"/>
      <c r="Y16" s="75"/>
      <c r="Z16" s="75"/>
      <c r="AA16" s="75"/>
      <c r="AB16" s="75"/>
      <c r="AC16" s="100"/>
    </row>
    <row r="17" spans="2:29" ht="16.5" customHeight="1" x14ac:dyDescent="0.2">
      <c r="B17" s="99"/>
      <c r="C17" s="75"/>
      <c r="D17" s="75"/>
      <c r="E17" s="75"/>
      <c r="F17" s="75"/>
      <c r="G17" s="75"/>
      <c r="H17" s="75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131"/>
      <c r="V17" s="131"/>
      <c r="W17" s="80"/>
      <c r="X17" s="75"/>
      <c r="Y17" s="75"/>
      <c r="Z17" s="75"/>
      <c r="AA17" s="75"/>
      <c r="AB17" s="75"/>
      <c r="AC17" s="100"/>
    </row>
    <row r="18" spans="2:29" ht="15" customHeight="1" x14ac:dyDescent="0.2">
      <c r="B18" s="99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100"/>
    </row>
    <row r="19" spans="2:29" ht="15" customHeight="1" x14ac:dyDescent="0.2">
      <c r="B19" s="99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100"/>
    </row>
    <row r="20" spans="2:29" ht="15" customHeight="1" x14ac:dyDescent="0.2">
      <c r="B20" s="99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81"/>
      <c r="X20" s="81"/>
      <c r="Y20" s="81"/>
      <c r="Z20" s="81"/>
      <c r="AA20" s="81"/>
      <c r="AB20" s="81"/>
      <c r="AC20" s="100"/>
    </row>
    <row r="21" spans="2:29" ht="15" customHeight="1" thickBot="1" x14ac:dyDescent="0.25">
      <c r="B21" s="99"/>
      <c r="C21" s="75"/>
      <c r="D21" s="75"/>
      <c r="E21" s="75"/>
      <c r="F21" s="75"/>
      <c r="G21" s="75"/>
      <c r="H21" s="75"/>
      <c r="I21" s="91" t="s">
        <v>159</v>
      </c>
      <c r="J21" s="78"/>
      <c r="K21" s="78"/>
      <c r="L21" s="78"/>
      <c r="M21" s="78"/>
      <c r="N21" s="78"/>
      <c r="O21" s="82"/>
      <c r="P21" s="82"/>
      <c r="Q21" s="82"/>
      <c r="R21" s="82"/>
      <c r="S21" s="81"/>
      <c r="T21" s="81"/>
      <c r="U21" s="81"/>
      <c r="V21" s="81"/>
      <c r="W21" s="81"/>
      <c r="X21" s="80"/>
      <c r="Y21" s="80"/>
      <c r="Z21" s="83"/>
      <c r="AA21" s="83"/>
      <c r="AB21" s="84"/>
      <c r="AC21" s="100"/>
    </row>
    <row r="22" spans="2:29" ht="15" customHeight="1" x14ac:dyDescent="0.2">
      <c r="B22" s="99"/>
      <c r="C22" s="75"/>
      <c r="D22" s="75"/>
      <c r="E22" s="75"/>
      <c r="F22" s="75"/>
      <c r="G22" s="75"/>
      <c r="H22" s="75"/>
      <c r="I22" s="92" t="s">
        <v>118</v>
      </c>
      <c r="J22" s="92" t="s">
        <v>130</v>
      </c>
      <c r="K22" s="92"/>
      <c r="L22" s="92" t="s">
        <v>119</v>
      </c>
      <c r="M22" s="92" t="s">
        <v>106</v>
      </c>
      <c r="N22" s="92" t="s">
        <v>118</v>
      </c>
      <c r="O22" s="92" t="s">
        <v>110</v>
      </c>
      <c r="P22" s="92"/>
      <c r="Q22" s="92" t="s">
        <v>114</v>
      </c>
      <c r="R22" s="92" t="s">
        <v>124</v>
      </c>
      <c r="S22" s="92"/>
      <c r="T22" s="92" t="s">
        <v>107</v>
      </c>
      <c r="U22" s="92" t="s">
        <v>106</v>
      </c>
      <c r="V22" s="92" t="s">
        <v>124</v>
      </c>
      <c r="W22" s="92" t="s">
        <v>124</v>
      </c>
      <c r="X22" s="92" t="s">
        <v>110</v>
      </c>
      <c r="Y22" s="92" t="s">
        <v>117</v>
      </c>
      <c r="Z22" s="92"/>
      <c r="AA22" s="80"/>
      <c r="AB22" s="84"/>
      <c r="AC22" s="100"/>
    </row>
    <row r="23" spans="2:29" ht="15" customHeight="1" thickBot="1" x14ac:dyDescent="0.25">
      <c r="B23" s="99"/>
      <c r="C23" s="75"/>
      <c r="D23" s="75"/>
      <c r="E23" s="75"/>
      <c r="F23" s="75"/>
      <c r="G23" s="75"/>
      <c r="H23" s="75"/>
      <c r="I23" s="94" t="str">
        <f>IFERROR(INDEX($C$8:$AB$9, 2, MATCH(I22, $C$8:$AB$8, 0)), " ")</f>
        <v>--</v>
      </c>
      <c r="J23" s="94" t="str">
        <f t="shared" ref="J23:Z23" si="1">IFERROR(INDEX($C$8:$AB$9, 2, MATCH(J22, $C$8:$AB$8, 0)), " ")</f>
        <v>-.--</v>
      </c>
      <c r="K23" s="94" t="str">
        <f t="shared" si="1"/>
        <v xml:space="preserve"> </v>
      </c>
      <c r="L23" s="94" t="str">
        <f t="shared" si="1"/>
        <v>-.</v>
      </c>
      <c r="M23" s="94" t="str">
        <f t="shared" si="1"/>
        <v>.-</v>
      </c>
      <c r="N23" s="94" t="str">
        <f t="shared" si="1"/>
        <v>--</v>
      </c>
      <c r="O23" s="94" t="str">
        <f t="shared" si="1"/>
        <v>.</v>
      </c>
      <c r="P23" s="94" t="str">
        <f t="shared" si="1"/>
        <v xml:space="preserve"> </v>
      </c>
      <c r="Q23" s="94" t="str">
        <f t="shared" si="1"/>
        <v>..</v>
      </c>
      <c r="R23" s="94" t="str">
        <f t="shared" si="1"/>
        <v>…</v>
      </c>
      <c r="S23" s="94" t="str">
        <f t="shared" si="1"/>
        <v xml:space="preserve"> </v>
      </c>
      <c r="T23" s="94" t="str">
        <f t="shared" si="1"/>
        <v>-…</v>
      </c>
      <c r="U23" s="94" t="str">
        <f t="shared" si="1"/>
        <v>.-</v>
      </c>
      <c r="V23" s="94" t="str">
        <f t="shared" si="1"/>
        <v>…</v>
      </c>
      <c r="W23" s="94" t="str">
        <f t="shared" si="1"/>
        <v>…</v>
      </c>
      <c r="X23" s="94" t="str">
        <f t="shared" si="1"/>
        <v>.</v>
      </c>
      <c r="Y23" s="94" t="str">
        <f t="shared" si="1"/>
        <v>.-..</v>
      </c>
      <c r="Z23" s="94" t="str">
        <f t="shared" si="1"/>
        <v xml:space="preserve"> </v>
      </c>
      <c r="AA23" s="75"/>
      <c r="AB23" s="75"/>
      <c r="AC23" s="100"/>
    </row>
    <row r="24" spans="2:29" ht="15" customHeight="1" x14ac:dyDescent="0.2">
      <c r="B24" s="99"/>
      <c r="C24" s="75"/>
      <c r="D24" s="75"/>
      <c r="E24" s="75"/>
      <c r="F24" s="75"/>
      <c r="G24" s="75"/>
      <c r="H24" s="75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1"/>
      <c r="Y24" s="81"/>
      <c r="Z24" s="81"/>
      <c r="AA24" s="81"/>
      <c r="AB24" s="81"/>
      <c r="AC24" s="100"/>
    </row>
    <row r="25" spans="2:29" ht="15" customHeight="1" x14ac:dyDescent="0.2">
      <c r="B25" s="99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100"/>
    </row>
    <row r="26" spans="2:29" ht="15" customHeight="1" x14ac:dyDescent="0.2">
      <c r="B26" s="99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100"/>
    </row>
    <row r="27" spans="2:29" ht="15" customHeight="1" x14ac:dyDescent="0.2">
      <c r="B27" s="99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100"/>
    </row>
    <row r="28" spans="2:29" ht="15" customHeight="1" x14ac:dyDescent="0.2">
      <c r="B28" s="99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100"/>
    </row>
    <row r="29" spans="2:29" ht="15" customHeight="1" x14ac:dyDescent="0.2">
      <c r="B29" s="99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100"/>
    </row>
    <row r="30" spans="2:29" ht="5.25" customHeight="1" thickBot="1" x14ac:dyDescent="0.25">
      <c r="B30" s="101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3"/>
    </row>
    <row r="31" spans="2:29" ht="15" thickTop="1" x14ac:dyDescent="0.2"/>
    <row r="33" spans="9:9" x14ac:dyDescent="0.2">
      <c r="I33" s="74" t="str">
        <f>INDEX($C$8:$AB$9, 2, MATCH(I22, $C$8:$AB$8, 0))</f>
        <v>--</v>
      </c>
    </row>
  </sheetData>
  <mergeCells count="4">
    <mergeCell ref="J3:U3"/>
    <mergeCell ref="C7:I7"/>
    <mergeCell ref="U15:V15"/>
    <mergeCell ref="U17:V1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Information Search</vt:lpstr>
      <vt:lpstr>Sheet2</vt:lpstr>
      <vt:lpstr>Evaluation</vt:lpstr>
      <vt:lpstr>Morse Code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Exploring Series</dc:creator>
  <cp:lastModifiedBy>Bassel Saleh (Student)</cp:lastModifiedBy>
  <cp:lastPrinted>2006-08-09T16:59:28Z</cp:lastPrinted>
  <dcterms:created xsi:type="dcterms:W3CDTF">2006-03-17T01:37:14Z</dcterms:created>
  <dcterms:modified xsi:type="dcterms:W3CDTF">2014-10-23T10:53:53Z</dcterms:modified>
</cp:coreProperties>
</file>